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share\★水道施設管理ﾊﾞｯｸｱｯﾌﾟ★\☆諸務・雑件☆\◇振興局から（財政関係）◇\財政係からの資料\R6年度\R7.1.24 公営企業に係る経営比較分析表(令和5年度決算)の分析等について\送付用\"/>
    </mc:Choice>
  </mc:AlternateContent>
  <xr:revisionPtr revIDLastSave="0" documentId="13_ncr:1_{19CE3087-68E8-4E7E-ACE1-6D206CD50B32}" xr6:coauthVersionLast="47" xr6:coauthVersionMax="47" xr10:uidLastSave="{00000000-0000-0000-0000-000000000000}"/>
  <workbookProtection workbookAlgorithmName="SHA-512" workbookHashValue="maaal/Za7sadvjHR9vFx13im86/1nSskfQ5vTvtzgiPe5xeLdHBfWKTKw1YETYu1hfmPqf+X5CCe8dafVSEDzg==" workbookSaltValue="k7Fr+Z563qk9Eyxacm0n8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P10" i="4"/>
  <c r="B10" i="4"/>
  <c r="BB8" i="4"/>
  <c r="AL8" i="4"/>
  <c r="AD8" i="4"/>
  <c r="W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<sst xmlns="http://schemas.openxmlformats.org/spreadsheetml/2006/main" count="233" uniqueCount="118">
  <si>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</si>
  <si>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</si>
  <si>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</si>
  <si>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</si>
  <si>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</si>
  <si>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</si>
  <si>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</si>
  <si>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</si>
  <si>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</si>
  <si>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</si>
  <si>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</si>
  <si>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</si>
  <si>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</si>
  <si>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</si>
  <si>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</si>
  <si>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</si>
  <si>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</si>
  <si>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</si>
  <si>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</si>
  <si>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</si>
  <si>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</si>
  <si>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</si>
  <si>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</si>
  <si>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</si>
  <si>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</si>
  <si>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</si>
  <si>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</si>
  <si>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</si>
  <si>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</si>
  <si>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</si>
  <si>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</si>
  <si>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</si>
  <si>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</si>
  <si>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</si>
  <si>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</si>
  <si>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</si>
  <si>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</si>
  <si>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</si>
  <si>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</si>
  <si>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</si>
  <si>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</si>
  <si>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</si>
  <si>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</si>
  <si>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</si>
  <si>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</si>
  <si>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</si>
  <si>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</si>
  <si>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</si>
  <si>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</si>
  <si>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</si>
  <si>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</si>
  <si>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</si>
  <si>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</si>
  <si>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</si>
  <si>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</si>
  <si>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</si>
  <si>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</si>
  <si>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</si>
  <si>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</si>
  <si>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</si>
  <si>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</si>
  <si>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</si>
  <si>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</si>
  <si>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</si>
  <si>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</si>
  <si>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</si>
  <si>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</si>
  <si>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</si>
  <si>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</si>
  <si>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</si>
  <si>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</si>
  <si>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</si>
  <si>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</si>
  <si>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</si>
  <si>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</si>
  <si>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</si>
  <si>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</si>
  <si>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</si>
  <si>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</si>
  <si>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</si>
  <si>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</si>
  <si>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</si>
  <si>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</si>
  <si>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</si>
  <si>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</si>
  <si>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</si>
  <si>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</si>
  <si>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</si>
  <si>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</si>
  <si>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</si>
  <si>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</si>
  <si>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</si>
  <si>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</si>
  <si>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</si>
  <si>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</si>
  <si>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</si>
  <si>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</si>
  <si>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平取町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</si>
  <si>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</si>
  <si>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</si>
  <si>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</si>
  <si>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</si>
  <si>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</si>
  <si>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</si>
  <si>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</si>
  <si>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</si>
  <si>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</si>
  <si>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</si>
  <si>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</si>
  <si>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</si>
  <si>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</si>
  <si>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</si>
  <si>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</si>
  <si>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</si>
  <si>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</si>
  <si>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　管路更新率は、当該年度に更新した管路延長の割合を表す指標で、老朽管の更新事業を財政状況を踏まえるとともに長期更新計画に基づき継続的に事業を進めていく。</t>
    <rPh sb="2" eb="4">
      <t>カンロ</t>
    </rPh>
    <rPh sb="4" eb="7">
      <t>コウシンリツ</t>
    </rPh>
    <rPh sb="9" eb="11">
      <t>トウガイ</t>
    </rPh>
    <rPh sb="11" eb="13">
      <t>ネンド</t>
    </rPh>
    <rPh sb="14" eb="16">
      <t>コウシン</t>
    </rPh>
    <rPh sb="18" eb="20">
      <t>カンロ</t>
    </rPh>
    <rPh sb="20" eb="22">
      <t>エンチョウ</t>
    </rPh>
    <rPh sb="23" eb="25">
      <t>ワリアイ</t>
    </rPh>
    <rPh sb="26" eb="27">
      <t>アラワ</t>
    </rPh>
    <rPh sb="28" eb="30">
      <t>シヒョウ</t>
    </rPh>
    <rPh sb="32" eb="35">
      <t>ロウキュウカン</t>
    </rPh>
    <rPh sb="36" eb="38">
      <t>コウシン</t>
    </rPh>
    <rPh sb="38" eb="40">
      <t>ジギョウ</t>
    </rPh>
    <rPh sb="41" eb="43">
      <t>ザイセイ</t>
    </rPh>
    <rPh sb="43" eb="45">
      <t>ジョウキョウ</t>
    </rPh>
    <rPh sb="46" eb="47">
      <t>フ</t>
    </rPh>
    <rPh sb="54" eb="56">
      <t>チョウキ</t>
    </rPh>
    <rPh sb="56" eb="58">
      <t>コウシン</t>
    </rPh>
    <rPh sb="58" eb="60">
      <t>ケイカク</t>
    </rPh>
    <rPh sb="61" eb="62">
      <t>モト</t>
    </rPh>
    <rPh sb="64" eb="66">
      <t>ケイゾク</t>
    </rPh>
    <rPh sb="66" eb="67">
      <t>テキ</t>
    </rPh>
    <rPh sb="68" eb="70">
      <t>ジギョウ</t>
    </rPh>
    <rPh sb="71" eb="72">
      <t>スス</t>
    </rPh>
    <phoneticPr fontId="4"/>
  </si>
  <si>
    <t>・人口減少による給水収益の減少が顕著であることから、水道事業の経営状況は悪化していくと想定される。今後、一般会計からの繰入金を減少させるためにも計画的に水道施設や老朽管の更新を進め、有収率の向上や漏水減少に努め、水道事業経営の健全化を目指していく。</t>
    <rPh sb="1" eb="3">
      <t>ジンコウ</t>
    </rPh>
    <rPh sb="3" eb="5">
      <t>ゲンショウ</t>
    </rPh>
    <rPh sb="8" eb="10">
      <t>キュウスイ</t>
    </rPh>
    <rPh sb="10" eb="12">
      <t>シュウエキ</t>
    </rPh>
    <rPh sb="13" eb="15">
      <t>ゲンショウ</t>
    </rPh>
    <rPh sb="16" eb="18">
      <t>ケンチョ</t>
    </rPh>
    <rPh sb="26" eb="28">
      <t>スイドウ</t>
    </rPh>
    <rPh sb="28" eb="30">
      <t>ジギョウ</t>
    </rPh>
    <rPh sb="31" eb="35">
      <t>ケイエイジョウキョウ</t>
    </rPh>
    <rPh sb="36" eb="38">
      <t>アッカ</t>
    </rPh>
    <rPh sb="43" eb="45">
      <t>ソウテイ</t>
    </rPh>
    <rPh sb="49" eb="51">
      <t>コンゴ</t>
    </rPh>
    <rPh sb="52" eb="54">
      <t>イッパン</t>
    </rPh>
    <rPh sb="54" eb="56">
      <t>カイケイ</t>
    </rPh>
    <rPh sb="59" eb="61">
      <t>クリイレ</t>
    </rPh>
    <rPh sb="61" eb="62">
      <t>キン</t>
    </rPh>
    <rPh sb="63" eb="65">
      <t>ゲンショウ</t>
    </rPh>
    <rPh sb="72" eb="74">
      <t>ケイカク</t>
    </rPh>
    <rPh sb="74" eb="75">
      <t>テキ</t>
    </rPh>
    <rPh sb="76" eb="78">
      <t>スイドウ</t>
    </rPh>
    <rPh sb="78" eb="80">
      <t>シセツ</t>
    </rPh>
    <rPh sb="81" eb="84">
      <t>ロウキュウカン</t>
    </rPh>
    <rPh sb="85" eb="87">
      <t>コウシン</t>
    </rPh>
    <rPh sb="88" eb="89">
      <t>スス</t>
    </rPh>
    <rPh sb="91" eb="94">
      <t>ユウシュウリツ</t>
    </rPh>
    <rPh sb="95" eb="97">
      <t>コウジョウ</t>
    </rPh>
    <rPh sb="98" eb="100">
      <t>ロウスイ</t>
    </rPh>
    <rPh sb="100" eb="102">
      <t>ゲンショウ</t>
    </rPh>
    <rPh sb="103" eb="104">
      <t>ツト</t>
    </rPh>
    <rPh sb="106" eb="108">
      <t>スイドウ</t>
    </rPh>
    <rPh sb="108" eb="110">
      <t>ジギョウ</t>
    </rPh>
    <rPh sb="110" eb="112">
      <t>ケイエイ</t>
    </rPh>
    <rPh sb="113" eb="116">
      <t>ケンゼンカ</t>
    </rPh>
    <rPh sb="117" eb="119">
      <t>メザ</t>
    </rPh>
    <phoneticPr fontId="4"/>
  </si>
  <si>
    <t>①　収益的収支比率は、給水収益や一般会計からの繰入金等の収益で、平均値に比べ高い状況となっていますが、一般会計からの繰入金に大きく依存している現状であるため、経費削減等の経営改善の取組みに努めていく。
④　企業債残高対給水収益比率は、給水収益に対する企業債残高の割合のことであり、平均値に対し低い数値となっているが、管路の老朽化に伴う更新事業を継続中で、新たに企業債を借入している状況であり、更新事業投資規模が適切かを判断し企業債残高との比率がより低い数値となるよう努めていく。
⑤　料金回収率は、給水に係る費用がどの程度給水収益で補えているかを表す指標で、平均値と比べて若干高くなっているが、給水収益以外で賄われている現状は変わらない状況であるため、少しでも数値が上がるよう経費削減等に努めていく。
⑥　給水原価は、有収水量1m3当りの費用を表す指標で、近年は平均値を大きく上回っている。収入となる水量以上に配水している現状なため、有収率の向上が急務である。
⑦　施設利用率は、1日配水能力に対する1日平均配水量の割合を表しており、近年、更新事業により漏水量が減少し施設利用率は若干減少してきている。また、給水人口の減少により、配水量が減少し、施設利用率が下がってくる傾向にあるため、事業規模に応じた施設の適正利用に努める。
⑧　有収率は、施設稼働が収益につながっているかを判断する指標であり、平均値よりかなり低い。老朽管による漏水が給水原価や施設利用率に影響を与えている状況は変っていないため更新事業を継続し、有収率を上げるよう努めていく。</t>
    <rPh sb="2" eb="5">
      <t>シュウエキテキ</t>
    </rPh>
    <rPh sb="5" eb="7">
      <t>シュウシ</t>
    </rPh>
    <rPh sb="7" eb="9">
      <t>ヒリツ</t>
    </rPh>
    <rPh sb="11" eb="13">
      <t>キュウスイ</t>
    </rPh>
    <rPh sb="13" eb="15">
      <t>シュウエキ</t>
    </rPh>
    <rPh sb="16" eb="18">
      <t>イッパン</t>
    </rPh>
    <rPh sb="18" eb="20">
      <t>カイケイ</t>
    </rPh>
    <rPh sb="23" eb="25">
      <t>クリイレ</t>
    </rPh>
    <rPh sb="25" eb="26">
      <t>キン</t>
    </rPh>
    <rPh sb="26" eb="27">
      <t>トウ</t>
    </rPh>
    <rPh sb="28" eb="30">
      <t>シュウエキ</t>
    </rPh>
    <rPh sb="32" eb="35">
      <t>ヘイキンチ</t>
    </rPh>
    <rPh sb="36" eb="37">
      <t>クラ</t>
    </rPh>
    <rPh sb="38" eb="39">
      <t>タカ</t>
    </rPh>
    <rPh sb="40" eb="42">
      <t>ジョウキョウ</t>
    </rPh>
    <rPh sb="51" eb="53">
      <t>イッパン</t>
    </rPh>
    <rPh sb="53" eb="55">
      <t>カイケイ</t>
    </rPh>
    <rPh sb="58" eb="60">
      <t>クリイレ</t>
    </rPh>
    <rPh sb="60" eb="61">
      <t>キン</t>
    </rPh>
    <rPh sb="62" eb="63">
      <t>オオ</t>
    </rPh>
    <rPh sb="65" eb="67">
      <t>イゾン</t>
    </rPh>
    <rPh sb="71" eb="73">
      <t>ゲンジョウ</t>
    </rPh>
    <rPh sb="79" eb="84">
      <t>ケイヒサクゲントウ</t>
    </rPh>
    <rPh sb="85" eb="89">
      <t>ケイエイカイゼン</t>
    </rPh>
    <rPh sb="90" eb="92">
      <t>トリクミ</t>
    </rPh>
    <rPh sb="94" eb="95">
      <t>ツト</t>
    </rPh>
    <rPh sb="103" eb="106">
      <t>キギョウサイ</t>
    </rPh>
    <rPh sb="106" eb="108">
      <t>ザンダカ</t>
    </rPh>
    <rPh sb="108" eb="109">
      <t>タイ</t>
    </rPh>
    <rPh sb="109" eb="111">
      <t>キュウスイ</t>
    </rPh>
    <rPh sb="111" eb="113">
      <t>シュウエキ</t>
    </rPh>
    <rPh sb="113" eb="115">
      <t>ヒリツ</t>
    </rPh>
    <rPh sb="117" eb="119">
      <t>キュウスイ</t>
    </rPh>
    <rPh sb="119" eb="121">
      <t>シュウエキ</t>
    </rPh>
    <rPh sb="122" eb="123">
      <t>タイ</t>
    </rPh>
    <rPh sb="125" eb="128">
      <t>キギョウサイ</t>
    </rPh>
    <rPh sb="128" eb="130">
      <t>ザンタカ</t>
    </rPh>
    <rPh sb="131" eb="133">
      <t>ワリアイ</t>
    </rPh>
    <rPh sb="140" eb="143">
      <t>ヘイキンチ</t>
    </rPh>
    <rPh sb="144" eb="145">
      <t>タイ</t>
    </rPh>
    <rPh sb="146" eb="147">
      <t>ヒク</t>
    </rPh>
    <rPh sb="148" eb="150">
      <t>スウチ</t>
    </rPh>
    <rPh sb="158" eb="160">
      <t>カンロ</t>
    </rPh>
    <rPh sb="161" eb="163">
      <t>ロウキュウ</t>
    </rPh>
    <rPh sb="163" eb="164">
      <t>カ</t>
    </rPh>
    <rPh sb="165" eb="166">
      <t>トモナ</t>
    </rPh>
    <rPh sb="167" eb="169">
      <t>コウシン</t>
    </rPh>
    <rPh sb="169" eb="171">
      <t>ジギョウ</t>
    </rPh>
    <rPh sb="172" eb="174">
      <t>ケイゾク</t>
    </rPh>
    <rPh sb="174" eb="175">
      <t>チュウ</t>
    </rPh>
    <rPh sb="177" eb="178">
      <t>アラ</t>
    </rPh>
    <rPh sb="180" eb="183">
      <t>キギョウサイ</t>
    </rPh>
    <rPh sb="184" eb="186">
      <t>シャクニュウ</t>
    </rPh>
    <rPh sb="190" eb="192">
      <t>ジョウキョウ</t>
    </rPh>
    <rPh sb="196" eb="198">
      <t>コウシン</t>
    </rPh>
    <rPh sb="198" eb="200">
      <t>ジギョウ</t>
    </rPh>
    <rPh sb="200" eb="202">
      <t>トウシ</t>
    </rPh>
    <rPh sb="202" eb="204">
      <t>キボ</t>
    </rPh>
    <rPh sb="205" eb="207">
      <t>テキセツ</t>
    </rPh>
    <rPh sb="209" eb="211">
      <t>ハンダン</t>
    </rPh>
    <rPh sb="212" eb="215">
      <t>キギョウサイ</t>
    </rPh>
    <rPh sb="215" eb="217">
      <t>ザンダカ</t>
    </rPh>
    <rPh sb="219" eb="221">
      <t>ヒリツ</t>
    </rPh>
    <rPh sb="224" eb="225">
      <t>ヒク</t>
    </rPh>
    <rPh sb="226" eb="228">
      <t>スウチ</t>
    </rPh>
    <rPh sb="233" eb="234">
      <t>ツト</t>
    </rPh>
    <rPh sb="242" eb="244">
      <t>リョウキン</t>
    </rPh>
    <rPh sb="244" eb="247">
      <t>カイシュウリツ</t>
    </rPh>
    <rPh sb="249" eb="251">
      <t>キュウスイ</t>
    </rPh>
    <rPh sb="252" eb="253">
      <t>カカワ</t>
    </rPh>
    <rPh sb="254" eb="256">
      <t>ヒヨウ</t>
    </rPh>
    <rPh sb="259" eb="261">
      <t>テイド</t>
    </rPh>
    <rPh sb="261" eb="263">
      <t>キュウスイ</t>
    </rPh>
    <rPh sb="263" eb="265">
      <t>シュウエキ</t>
    </rPh>
    <rPh sb="266" eb="267">
      <t>オギナ</t>
    </rPh>
    <rPh sb="273" eb="274">
      <t>アラワ</t>
    </rPh>
    <rPh sb="275" eb="277">
      <t>シヒョウ</t>
    </rPh>
    <rPh sb="279" eb="281">
      <t>ヘイキン</t>
    </rPh>
    <rPh sb="281" eb="282">
      <t>チ</t>
    </rPh>
    <rPh sb="283" eb="284">
      <t>クラ</t>
    </rPh>
    <rPh sb="286" eb="288">
      <t>ジャッカン</t>
    </rPh>
    <rPh sb="288" eb="289">
      <t>タカ</t>
    </rPh>
    <rPh sb="297" eb="299">
      <t>キュウスイ</t>
    </rPh>
    <rPh sb="299" eb="301">
      <t>シュウエキ</t>
    </rPh>
    <rPh sb="301" eb="303">
      <t>イガイ</t>
    </rPh>
    <rPh sb="304" eb="305">
      <t>マカナ</t>
    </rPh>
    <rPh sb="313" eb="314">
      <t>カ</t>
    </rPh>
    <rPh sb="318" eb="320">
      <t>ジョウキョウ</t>
    </rPh>
    <rPh sb="326" eb="327">
      <t>スコ</t>
    </rPh>
    <rPh sb="330" eb="332">
      <t>スウチ</t>
    </rPh>
    <rPh sb="333" eb="334">
      <t>ア</t>
    </rPh>
    <rPh sb="338" eb="343">
      <t>ケイヒサクゲントウ</t>
    </rPh>
    <rPh sb="344" eb="345">
      <t>ツト</t>
    </rPh>
    <rPh sb="353" eb="355">
      <t>キュウスイ</t>
    </rPh>
    <rPh sb="355" eb="357">
      <t>ゲンカ</t>
    </rPh>
    <rPh sb="359" eb="361">
      <t>ユウシュウ</t>
    </rPh>
    <rPh sb="361" eb="363">
      <t>スイリョウ</t>
    </rPh>
    <rPh sb="366" eb="367">
      <t>アタ</t>
    </rPh>
    <rPh sb="369" eb="371">
      <t>ヒヨウ</t>
    </rPh>
    <rPh sb="372" eb="373">
      <t>アラワ</t>
    </rPh>
    <rPh sb="374" eb="376">
      <t>シヒョウ</t>
    </rPh>
    <rPh sb="378" eb="380">
      <t>キンネン</t>
    </rPh>
    <rPh sb="381" eb="384">
      <t>ヘイキンチ</t>
    </rPh>
    <rPh sb="385" eb="386">
      <t>オオ</t>
    </rPh>
    <rPh sb="388" eb="390">
      <t>ウワマワ</t>
    </rPh>
    <rPh sb="395" eb="397">
      <t>シュウニュウ</t>
    </rPh>
    <rPh sb="400" eb="402">
      <t>スイリョウ</t>
    </rPh>
    <rPh sb="402" eb="404">
      <t>イジョウ</t>
    </rPh>
    <rPh sb="405" eb="407">
      <t>ハイスイ</t>
    </rPh>
    <rPh sb="411" eb="413">
      <t>ゲンジョウ</t>
    </rPh>
    <rPh sb="417" eb="420">
      <t>ユウシュウリツ</t>
    </rPh>
    <rPh sb="421" eb="423">
      <t>コウジョウ</t>
    </rPh>
    <rPh sb="424" eb="426">
      <t>キュウム</t>
    </rPh>
    <rPh sb="433" eb="435">
      <t>シセツ</t>
    </rPh>
    <rPh sb="435" eb="438">
      <t>リヨウリツ</t>
    </rPh>
    <rPh sb="441" eb="442">
      <t>ニチ</t>
    </rPh>
    <rPh sb="442" eb="446">
      <t>ハイスイノウリョク</t>
    </rPh>
    <rPh sb="447" eb="448">
      <t>タイ</t>
    </rPh>
    <rPh sb="451" eb="452">
      <t>ニチ</t>
    </rPh>
    <rPh sb="452" eb="454">
      <t>ヘイキン</t>
    </rPh>
    <rPh sb="454" eb="457">
      <t>ハイスイリョウ</t>
    </rPh>
    <rPh sb="458" eb="460">
      <t>ワリアイ</t>
    </rPh>
    <rPh sb="461" eb="462">
      <t>アラワ</t>
    </rPh>
    <rPh sb="467" eb="469">
      <t>キンネン</t>
    </rPh>
    <rPh sb="470" eb="472">
      <t>コウシン</t>
    </rPh>
    <rPh sb="472" eb="474">
      <t>ジギョウ</t>
    </rPh>
    <rPh sb="477" eb="480">
      <t>ロウスイリョウ</t>
    </rPh>
    <rPh sb="481" eb="483">
      <t>ゲンショウ</t>
    </rPh>
    <rPh sb="484" eb="486">
      <t>シセツ</t>
    </rPh>
    <rPh sb="486" eb="489">
      <t>リヨウリツ</t>
    </rPh>
    <rPh sb="490" eb="492">
      <t>ジャッカン</t>
    </rPh>
    <rPh sb="492" eb="494">
      <t>ゲンショウ</t>
    </rPh>
    <rPh sb="515" eb="518">
      <t>ハイスイリョウ</t>
    </rPh>
    <rPh sb="519" eb="521">
      <t>ゲンショウ</t>
    </rPh>
    <rPh sb="523" eb="525">
      <t>シセツ</t>
    </rPh>
    <rPh sb="525" eb="528">
      <t>リヨウリツ</t>
    </rPh>
    <rPh sb="529" eb="530">
      <t>サ</t>
    </rPh>
    <rPh sb="535" eb="537">
      <t>ケイコウ</t>
    </rPh>
    <rPh sb="543" eb="547">
      <t>ジギョウキボ</t>
    </rPh>
    <rPh sb="548" eb="549">
      <t>オウ</t>
    </rPh>
    <rPh sb="551" eb="553">
      <t>シセツ</t>
    </rPh>
    <rPh sb="554" eb="558">
      <t>テキセイリヨウ</t>
    </rPh>
    <rPh sb="559" eb="560">
      <t>ツト</t>
    </rPh>
    <rPh sb="566" eb="569">
      <t>ユウシュウリツ</t>
    </rPh>
    <rPh sb="571" eb="573">
      <t>シセツ</t>
    </rPh>
    <rPh sb="573" eb="575">
      <t>カドウ</t>
    </rPh>
    <rPh sb="576" eb="578">
      <t>シュウエキ</t>
    </rPh>
    <rPh sb="588" eb="590">
      <t>ハンダン</t>
    </rPh>
    <rPh sb="592" eb="594">
      <t>シヒョウ</t>
    </rPh>
    <rPh sb="598" eb="601">
      <t>ヘイキンチ</t>
    </rPh>
    <rPh sb="606" eb="607">
      <t>ヒク</t>
    </rPh>
    <rPh sb="609" eb="612">
      <t>ロウキュウカン</t>
    </rPh>
    <rPh sb="615" eb="617">
      <t>ロウスイ</t>
    </rPh>
    <rPh sb="618" eb="620">
      <t>キュウスイ</t>
    </rPh>
    <rPh sb="620" eb="622">
      <t>ゲンカ</t>
    </rPh>
    <rPh sb="623" eb="625">
      <t>シセツ</t>
    </rPh>
    <rPh sb="625" eb="628">
      <t>リヨウリツ</t>
    </rPh>
    <rPh sb="629" eb="631">
      <t>エイキョウ</t>
    </rPh>
    <rPh sb="632" eb="633">
      <t>アタ</t>
    </rPh>
    <rPh sb="637" eb="639">
      <t>ジョウキョウ</t>
    </rPh>
    <rPh sb="640" eb="641">
      <t>カワ</t>
    </rPh>
    <rPh sb="648" eb="650">
      <t>コウシン</t>
    </rPh>
    <rPh sb="650" eb="652">
      <t>ジギョウ</t>
    </rPh>
    <rPh sb="653" eb="655">
      <t>ケイゾク</t>
    </rPh>
    <rPh sb="657" eb="660">
      <t>ユウシュウリツ</t>
    </rPh>
    <rPh sb="661" eb="662">
      <t>ア</t>
    </rPh>
    <rPh sb="666" eb="66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</si>
</sst>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1.33</c:v>
                </c:pt>
                <c:pt idx="1">
                  <c:v>1.77</c:v>
                </c:pt>
                <c:pt idx="2">
                  <c:v>1.99</c:v>
                </c:pt>
                <c:pt idx="3">
                  <c:v>0.51</c:v>
                </c:pt>
                <c:pt idx="4">
                  <c:v>1.53</c:v>
                </c:pt>
              </c:numCache>
            </c:numRef>
          </c:val>
          <c:extLst>
            <c:ext xmlns:c16="http://schemas.microsoft.com/office/drawing/2014/chart" uri="{C3380CC4-5D6E-409C-BE32-E72D297353CC}">
              <c16:uniqueId val="{00000000-5454-40C9-82D3-1D90F8C77931}"/>
            </c:ext>
          </c:extLst>
        </c:ser>
        <c:dLbls>
          <c:showLegendKey val="0"/>
          <c:showVal val="0"/>
          <c:showCatName val="0"/>
          <c:showSerName val="0"/>
          <c:showPercent val="0"/>
          <c:showBubbleSize val="0"/>
        </c:dLbls>
        <c:gapWidth val="150"/>
        <c:axId val="332470536"/>
        <c:axId val="39980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5454-40C9-82D3-1D90F8C77931}"/>
            </c:ext>
          </c:extLst>
        </c:ser>
        <c:dLbls>
          <c:showLegendKey val="0"/>
          <c:showVal val="0"/>
          <c:showCatName val="0"/>
          <c:showSerName val="0"/>
          <c:showPercent val="0"/>
          <c:showBubbleSize val="0"/>
        </c:dLbls>
        <c:marker val="1"/>
        <c:smooth val="0"/>
        <c:axId val="332470536"/>
        <c:axId val="399804944"/>
      </c:lineChart>
      <c:dateAx>
        <c:axId val="332470536"/>
        <c:scaling>
          <c:orientation val="minMax"/>
        </c:scaling>
        <c:delete val="1"/>
        <c:axPos val="b"/>
        <c:numFmt formatCode="&quot;R&quot;yy" sourceLinked="1"/>
        <c:majorTickMark val="none"/>
        <c:minorTickMark val="none"/>
        <c:tickLblPos val="none"/>
        <c:crossAx val="399804944"/>
        <c:crosses val="autoZero"/>
        <c:auto val="1"/>
        <c:lblOffset val="100"/>
        <c:baseTimeUnit val="years"/>
      </c:dateAx>
      <c:valAx>
        <c:axId val="39980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7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77.260000000000005</c:v>
                </c:pt>
                <c:pt idx="1">
                  <c:v>70.319999999999993</c:v>
                </c:pt>
                <c:pt idx="2">
                  <c:v>68.69</c:v>
                </c:pt>
                <c:pt idx="3">
                  <c:v>67.17</c:v>
                </c:pt>
                <c:pt idx="4">
                  <c:v>64.86</c:v>
                </c:pt>
              </c:numCache>
            </c:numRef>
          </c:val>
          <c:extLst>
            <c:ext xmlns:c16="http://schemas.microsoft.com/office/drawing/2014/chart" uri="{C3380CC4-5D6E-409C-BE32-E72D297353CC}">
              <c16:uniqueId val="{00000000-F3EF-4FFE-8C68-F062EBF1DB4E}"/>
            </c:ext>
          </c:extLst>
        </c:ser>
        <c:dLbls>
          <c:showLegendKey val="0"/>
          <c:showVal val="0"/>
          <c:showCatName val="0"/>
          <c:showSerName val="0"/>
          <c:showPercent val="0"/>
          <c:showBubbleSize val="0"/>
        </c:dLbls>
        <c:gapWidth val="150"/>
        <c:axId val="400348816"/>
        <c:axId val="40034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F3EF-4FFE-8C68-F062EBF1DB4E}"/>
            </c:ext>
          </c:extLst>
        </c:ser>
        <c:dLbls>
          <c:showLegendKey val="0"/>
          <c:showVal val="0"/>
          <c:showCatName val="0"/>
          <c:showSerName val="0"/>
          <c:showPercent val="0"/>
          <c:showBubbleSize val="0"/>
        </c:dLbls>
        <c:marker val="1"/>
        <c:smooth val="0"/>
        <c:axId val="400348816"/>
        <c:axId val="400349992"/>
      </c:lineChart>
      <c:dateAx>
        <c:axId val="400348816"/>
        <c:scaling>
          <c:orientation val="minMax"/>
        </c:scaling>
        <c:delete val="1"/>
        <c:axPos val="b"/>
        <c:numFmt formatCode="&quot;R&quot;yy" sourceLinked="1"/>
        <c:majorTickMark val="none"/>
        <c:minorTickMark val="none"/>
        <c:tickLblPos val="none"/>
        <c:crossAx val="400349992"/>
        <c:crosses val="autoZero"/>
        <c:auto val="1"/>
        <c:lblOffset val="100"/>
        <c:baseTimeUnit val="years"/>
      </c:dateAx>
      <c:valAx>
        <c:axId val="40034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50.45</c:v>
                </c:pt>
                <c:pt idx="1">
                  <c:v>53.72</c:v>
                </c:pt>
                <c:pt idx="2">
                  <c:v>54.32</c:v>
                </c:pt>
                <c:pt idx="3">
                  <c:v>54.64</c:v>
                </c:pt>
                <c:pt idx="4">
                  <c:v>55.13</c:v>
                </c:pt>
              </c:numCache>
            </c:numRef>
          </c:val>
          <c:extLst>
            <c:ext xmlns:c16="http://schemas.microsoft.com/office/drawing/2014/chart" uri="{C3380CC4-5D6E-409C-BE32-E72D297353CC}">
              <c16:uniqueId val="{00000000-8946-40CF-B4F8-5A11F170FB0F}"/>
            </c:ext>
          </c:extLst>
        </c:ser>
        <c:dLbls>
          <c:showLegendKey val="0"/>
          <c:showVal val="0"/>
          <c:showCatName val="0"/>
          <c:showSerName val="0"/>
          <c:showPercent val="0"/>
          <c:showBubbleSize val="0"/>
        </c:dLbls>
        <c:gapWidth val="150"/>
        <c:axId val="400732016"/>
        <c:axId val="40072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8946-40CF-B4F8-5A11F170FB0F}"/>
            </c:ext>
          </c:extLst>
        </c:ser>
        <c:dLbls>
          <c:showLegendKey val="0"/>
          <c:showVal val="0"/>
          <c:showCatName val="0"/>
          <c:showSerName val="0"/>
          <c:showPercent val="0"/>
          <c:showBubbleSize val="0"/>
        </c:dLbls>
        <c:marker val="1"/>
        <c:smooth val="0"/>
        <c:axId val="400732016"/>
        <c:axId val="400728488"/>
      </c:lineChart>
      <c:dateAx>
        <c:axId val="400732016"/>
        <c:scaling>
          <c:orientation val="minMax"/>
        </c:scaling>
        <c:delete val="1"/>
        <c:axPos val="b"/>
        <c:numFmt formatCode="&quot;R&quot;yy" sourceLinked="1"/>
        <c:majorTickMark val="none"/>
        <c:minorTickMark val="none"/>
        <c:tickLblPos val="none"/>
        <c:crossAx val="400728488"/>
        <c:crosses val="autoZero"/>
        <c:auto val="1"/>
        <c:lblOffset val="100"/>
        <c:baseTimeUnit val="years"/>
      </c:dateAx>
      <c:valAx>
        <c:axId val="4007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7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99.97</c:v>
                </c:pt>
                <c:pt idx="1">
                  <c:v>99.91</c:v>
                </c:pt>
                <c:pt idx="2">
                  <c:v>99.99</c:v>
                </c:pt>
                <c:pt idx="3">
                  <c:v>100.08</c:v>
                </c:pt>
                <c:pt idx="4">
                  <c:v>108.5</c:v>
                </c:pt>
              </c:numCache>
            </c:numRef>
          </c:val>
          <c:extLst>
            <c:ext xmlns:c16="http://schemas.microsoft.com/office/drawing/2014/chart" uri="{C3380CC4-5D6E-409C-BE32-E72D297353CC}">
              <c16:uniqueId val="{00000000-F760-479D-A78C-F985AE005044}"/>
            </c:ext>
          </c:extLst>
        </c:ser>
        <c:dLbls>
          <c:showLegendKey val="0"/>
          <c:showVal val="0"/>
          <c:showCatName val="0"/>
          <c:showSerName val="0"/>
          <c:showPercent val="0"/>
          <c:showBubbleSize val="0"/>
        </c:dLbls>
        <c:gapWidth val="150"/>
        <c:axId val="400477728"/>
        <c:axId val="39987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F760-479D-A78C-F985AE005044}"/>
            </c:ext>
          </c:extLst>
        </c:ser>
        <c:dLbls>
          <c:showLegendKey val="0"/>
          <c:showVal val="0"/>
          <c:showCatName val="0"/>
          <c:showSerName val="0"/>
          <c:showPercent val="0"/>
          <c:showBubbleSize val="0"/>
        </c:dLbls>
        <c:marker val="1"/>
        <c:smooth val="0"/>
        <c:axId val="400477728"/>
        <c:axId val="399871880"/>
      </c:lineChart>
      <c:dateAx>
        <c:axId val="400477728"/>
        <c:scaling>
          <c:orientation val="minMax"/>
        </c:scaling>
        <c:delete val="1"/>
        <c:axPos val="b"/>
        <c:numFmt formatCode="&quot;R&quot;yy" sourceLinked="1"/>
        <c:majorTickMark val="none"/>
        <c:minorTickMark val="none"/>
        <c:tickLblPos val="none"/>
        <c:crossAx val="399871880"/>
        <c:crosses val="autoZero"/>
        <c:auto val="1"/>
        <c:lblOffset val="100"/>
        <c:baseTimeUnit val="years"/>
      </c:dateAx>
      <c:valAx>
        <c:axId val="39987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1-413C-9069-E1D0CDFC75F8}"/>
            </c:ext>
          </c:extLst>
        </c:ser>
        <c:dLbls>
          <c:showLegendKey val="0"/>
          <c:showVal val="0"/>
          <c:showCatName val="0"/>
          <c:showSerName val="0"/>
          <c:showPercent val="0"/>
          <c:showBubbleSize val="0"/>
        </c:dLbls>
        <c:gapWidth val="150"/>
        <c:axId val="399896064"/>
        <c:axId val="40050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1-413C-9069-E1D0CDFC75F8}"/>
            </c:ext>
          </c:extLst>
        </c:ser>
        <c:dLbls>
          <c:showLegendKey val="0"/>
          <c:showVal val="0"/>
          <c:showCatName val="0"/>
          <c:showSerName val="0"/>
          <c:showPercent val="0"/>
          <c:showBubbleSize val="0"/>
        </c:dLbls>
        <c:marker val="1"/>
        <c:smooth val="0"/>
        <c:axId val="399896064"/>
        <c:axId val="400502280"/>
      </c:lineChart>
      <c:dateAx>
        <c:axId val="399896064"/>
        <c:scaling>
          <c:orientation val="minMax"/>
        </c:scaling>
        <c:delete val="1"/>
        <c:axPos val="b"/>
        <c:numFmt formatCode="&quot;R&quot;yy" sourceLinked="1"/>
        <c:majorTickMark val="none"/>
        <c:minorTickMark val="none"/>
        <c:tickLblPos val="none"/>
        <c:crossAx val="400502280"/>
        <c:crosses val="autoZero"/>
        <c:auto val="1"/>
        <c:lblOffset val="100"/>
        <c:baseTimeUnit val="years"/>
      </c:dateAx>
      <c:valAx>
        <c:axId val="40050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CA-4ED6-83A7-12BDBF52E4CE}"/>
            </c:ext>
          </c:extLst>
        </c:ser>
        <c:dLbls>
          <c:showLegendKey val="0"/>
          <c:showVal val="0"/>
          <c:showCatName val="0"/>
          <c:showSerName val="0"/>
          <c:showPercent val="0"/>
          <c:showBubbleSize val="0"/>
        </c:dLbls>
        <c:gapWidth val="150"/>
        <c:axId val="400503064"/>
        <c:axId val="4005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A-4ED6-83A7-12BDBF52E4CE}"/>
            </c:ext>
          </c:extLst>
        </c:ser>
        <c:dLbls>
          <c:showLegendKey val="0"/>
          <c:showVal val="0"/>
          <c:showCatName val="0"/>
          <c:showSerName val="0"/>
          <c:showPercent val="0"/>
          <c:showBubbleSize val="0"/>
        </c:dLbls>
        <c:marker val="1"/>
        <c:smooth val="0"/>
        <c:axId val="400503064"/>
        <c:axId val="400501888"/>
      </c:lineChart>
      <c:dateAx>
        <c:axId val="400503064"/>
        <c:scaling>
          <c:orientation val="minMax"/>
        </c:scaling>
        <c:delete val="1"/>
        <c:axPos val="b"/>
        <c:numFmt formatCode="&quot;R&quot;yy" sourceLinked="1"/>
        <c:majorTickMark val="none"/>
        <c:minorTickMark val="none"/>
        <c:tickLblPos val="none"/>
        <c:crossAx val="400501888"/>
        <c:crosses val="autoZero"/>
        <c:auto val="1"/>
        <c:lblOffset val="100"/>
        <c:baseTimeUnit val="years"/>
      </c:dateAx>
      <c:valAx>
        <c:axId val="4005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0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C8-4F87-9328-CEC9F7958527}"/>
            </c:ext>
          </c:extLst>
        </c:ser>
        <c:dLbls>
          <c:showLegendKey val="0"/>
          <c:showVal val="0"/>
          <c:showCatName val="0"/>
          <c:showSerName val="0"/>
          <c:showPercent val="0"/>
          <c:showBubbleSize val="0"/>
        </c:dLbls>
        <c:gapWidth val="150"/>
        <c:axId val="400500712"/>
        <c:axId val="40050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8-4F87-9328-CEC9F7958527}"/>
            </c:ext>
          </c:extLst>
        </c:ser>
        <c:dLbls>
          <c:showLegendKey val="0"/>
          <c:showVal val="0"/>
          <c:showCatName val="0"/>
          <c:showSerName val="0"/>
          <c:showPercent val="0"/>
          <c:showBubbleSize val="0"/>
        </c:dLbls>
        <c:marker val="1"/>
        <c:smooth val="0"/>
        <c:axId val="400500712"/>
        <c:axId val="400501104"/>
      </c:lineChart>
      <c:dateAx>
        <c:axId val="400500712"/>
        <c:scaling>
          <c:orientation val="minMax"/>
        </c:scaling>
        <c:delete val="1"/>
        <c:axPos val="b"/>
        <c:numFmt formatCode="&quot;R&quot;yy" sourceLinked="1"/>
        <c:majorTickMark val="none"/>
        <c:minorTickMark val="none"/>
        <c:tickLblPos val="none"/>
        <c:crossAx val="400501104"/>
        <c:crosses val="autoZero"/>
        <c:auto val="1"/>
        <c:lblOffset val="100"/>
        <c:baseTimeUnit val="years"/>
      </c:dateAx>
      <c:valAx>
        <c:axId val="40050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0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1-46DF-B8FD-CABA978114E0}"/>
            </c:ext>
          </c:extLst>
        </c:ser>
        <c:dLbls>
          <c:showLegendKey val="0"/>
          <c:showVal val="0"/>
          <c:showCatName val="0"/>
          <c:showSerName val="0"/>
          <c:showPercent val="0"/>
          <c:showBubbleSize val="0"/>
        </c:dLbls>
        <c:gapWidth val="150"/>
        <c:axId val="400355480"/>
        <c:axId val="40035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1-46DF-B8FD-CABA978114E0}"/>
            </c:ext>
          </c:extLst>
        </c:ser>
        <c:dLbls>
          <c:showLegendKey val="0"/>
          <c:showVal val="0"/>
          <c:showCatName val="0"/>
          <c:showSerName val="0"/>
          <c:showPercent val="0"/>
          <c:showBubbleSize val="0"/>
        </c:dLbls>
        <c:marker val="1"/>
        <c:smooth val="0"/>
        <c:axId val="400355480"/>
        <c:axId val="400353520"/>
      </c:lineChart>
      <c:dateAx>
        <c:axId val="400355480"/>
        <c:scaling>
          <c:orientation val="minMax"/>
        </c:scaling>
        <c:delete val="1"/>
        <c:axPos val="b"/>
        <c:numFmt formatCode="&quot;R&quot;yy" sourceLinked="1"/>
        <c:majorTickMark val="none"/>
        <c:minorTickMark val="none"/>
        <c:tickLblPos val="none"/>
        <c:crossAx val="400353520"/>
        <c:crosses val="autoZero"/>
        <c:auto val="1"/>
        <c:lblOffset val="100"/>
        <c:baseTimeUnit val="years"/>
      </c:dateAx>
      <c:valAx>
        <c:axId val="40035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5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814.6</c:v>
                </c:pt>
                <c:pt idx="1">
                  <c:v>806.41</c:v>
                </c:pt>
                <c:pt idx="2">
                  <c:v>779.06</c:v>
                </c:pt>
                <c:pt idx="3">
                  <c:v>757.44</c:v>
                </c:pt>
                <c:pt idx="4">
                  <c:v>881.36</c:v>
                </c:pt>
              </c:numCache>
            </c:numRef>
          </c:val>
          <c:extLst>
            <c:ext xmlns:c16="http://schemas.microsoft.com/office/drawing/2014/chart" uri="{C3380CC4-5D6E-409C-BE32-E72D297353CC}">
              <c16:uniqueId val="{00000000-D6AD-4205-B177-C76E0BABAC58}"/>
            </c:ext>
          </c:extLst>
        </c:ser>
        <c:dLbls>
          <c:showLegendKey val="0"/>
          <c:showVal val="0"/>
          <c:showCatName val="0"/>
          <c:showSerName val="0"/>
          <c:showPercent val="0"/>
          <c:showBubbleSize val="0"/>
        </c:dLbls>
        <c:gapWidth val="150"/>
        <c:axId val="400351168"/>
        <c:axId val="40035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D6AD-4205-B177-C76E0BABAC58}"/>
            </c:ext>
          </c:extLst>
        </c:ser>
        <c:dLbls>
          <c:showLegendKey val="0"/>
          <c:showVal val="0"/>
          <c:showCatName val="0"/>
          <c:showSerName val="0"/>
          <c:showPercent val="0"/>
          <c:showBubbleSize val="0"/>
        </c:dLbls>
        <c:marker val="1"/>
        <c:smooth val="0"/>
        <c:axId val="400351168"/>
        <c:axId val="400353128"/>
      </c:lineChart>
      <c:dateAx>
        <c:axId val="400351168"/>
        <c:scaling>
          <c:orientation val="minMax"/>
        </c:scaling>
        <c:delete val="1"/>
        <c:axPos val="b"/>
        <c:numFmt formatCode="&quot;R&quot;yy" sourceLinked="1"/>
        <c:majorTickMark val="none"/>
        <c:minorTickMark val="none"/>
        <c:tickLblPos val="none"/>
        <c:crossAx val="400353128"/>
        <c:crosses val="autoZero"/>
        <c:auto val="1"/>
        <c:lblOffset val="100"/>
        <c:baseTimeUnit val="years"/>
      </c:dateAx>
      <c:valAx>
        <c:axId val="40035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72.02</c:v>
                </c:pt>
                <c:pt idx="1">
                  <c:v>68.28</c:v>
                </c:pt>
                <c:pt idx="2">
                  <c:v>65.760000000000005</c:v>
                </c:pt>
                <c:pt idx="3">
                  <c:v>62.97</c:v>
                </c:pt>
                <c:pt idx="4">
                  <c:v>58.47</c:v>
                </c:pt>
              </c:numCache>
            </c:numRef>
          </c:val>
          <c:extLst>
            <c:ext xmlns:c16="http://schemas.microsoft.com/office/drawing/2014/chart" uri="{C3380CC4-5D6E-409C-BE32-E72D297353CC}">
              <c16:uniqueId val="{00000000-D271-4236-88FB-69A105D96832}"/>
            </c:ext>
          </c:extLst>
        </c:ser>
        <c:dLbls>
          <c:showLegendKey val="0"/>
          <c:showVal val="0"/>
          <c:showCatName val="0"/>
          <c:showSerName val="0"/>
          <c:showPercent val="0"/>
          <c:showBubbleSize val="0"/>
        </c:dLbls>
        <c:gapWidth val="150"/>
        <c:axId val="400349600"/>
        <c:axId val="40035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D271-4236-88FB-69A105D96832}"/>
            </c:ext>
          </c:extLst>
        </c:ser>
        <c:dLbls>
          <c:showLegendKey val="0"/>
          <c:showVal val="0"/>
          <c:showCatName val="0"/>
          <c:showSerName val="0"/>
          <c:showPercent val="0"/>
          <c:showBubbleSize val="0"/>
        </c:dLbls>
        <c:marker val="1"/>
        <c:smooth val="0"/>
        <c:axId val="400349600"/>
        <c:axId val="400356264"/>
      </c:lineChart>
      <c:dateAx>
        <c:axId val="400349600"/>
        <c:scaling>
          <c:orientation val="minMax"/>
        </c:scaling>
        <c:delete val="1"/>
        <c:axPos val="b"/>
        <c:numFmt formatCode="&quot;R&quot;yy" sourceLinked="1"/>
        <c:majorTickMark val="none"/>
        <c:minorTickMark val="none"/>
        <c:tickLblPos val="none"/>
        <c:crossAx val="400356264"/>
        <c:crosses val="autoZero"/>
        <c:auto val="1"/>
        <c:lblOffset val="100"/>
        <c:baseTimeUnit val="years"/>
      </c:dateAx>
      <c:valAx>
        <c:axId val="40035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441.12</c:v>
                </c:pt>
                <c:pt idx="1">
                  <c:v>467.88</c:v>
                </c:pt>
                <c:pt idx="2">
                  <c:v>488</c:v>
                </c:pt>
                <c:pt idx="3">
                  <c:v>512.22</c:v>
                </c:pt>
                <c:pt idx="4">
                  <c:v>478.17</c:v>
                </c:pt>
              </c:numCache>
            </c:numRef>
          </c:val>
          <c:extLst>
            <c:ext xmlns:c16="http://schemas.microsoft.com/office/drawing/2014/chart" uri="{C3380CC4-5D6E-409C-BE32-E72D297353CC}">
              <c16:uniqueId val="{00000000-5930-4C8D-A43A-A2063EC7BE0E}"/>
            </c:ext>
          </c:extLst>
        </c:ser>
        <c:dLbls>
          <c:showLegendKey val="0"/>
          <c:showVal val="0"/>
          <c:showCatName val="0"/>
          <c:showSerName val="0"/>
          <c:showPercent val="0"/>
          <c:showBubbleSize val="0"/>
        </c:dLbls>
        <c:gapWidth val="150"/>
        <c:axId val="400352344"/>
        <c:axId val="40035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5930-4C8D-A43A-A2063EC7BE0E}"/>
            </c:ext>
          </c:extLst>
        </c:ser>
        <c:dLbls>
          <c:showLegendKey val="0"/>
          <c:showVal val="0"/>
          <c:showCatName val="0"/>
          <c:showSerName val="0"/>
          <c:showPercent val="0"/>
          <c:showBubbleSize val="0"/>
        </c:dLbls>
        <c:marker val="1"/>
        <c:smooth val="0"/>
        <c:axId val="400352344"/>
        <c:axId val="400350776"/>
      </c:lineChart>
      <c:dateAx>
        <c:axId val="400352344"/>
        <c:scaling>
          <c:orientation val="minMax"/>
        </c:scaling>
        <c:delete val="1"/>
        <c:axPos val="b"/>
        <c:numFmt formatCode="&quot;R&quot;yy" sourceLinked="1"/>
        <c:majorTickMark val="none"/>
        <c:minorTickMark val="none"/>
        <c:tickLblPos val="none"/>
        <c:crossAx val="400350776"/>
        <c:crosses val="autoZero"/>
        <c:auto val="1"/>
        <c:lblOffset val="100"/>
        <c:baseTimeUnit val="years"/>
      </c:dateAx>
      <c:valAx>
        <c:axId val="40035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5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平取町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4539</v>
      </c>
      <c r="AM8" s="60"/>
      <c r="AN8" s="60"/>
      <c r="AO8" s="60"/>
      <c r="AP8" s="60"/>
      <c r="AQ8" s="60"/>
      <c r="AR8" s="60"/>
      <c r="AS8" s="60"/>
      <c r="AT8" s="35">
        <f>データ!$S$6</f>
        <v>743.09</v>
      </c>
      <c r="AU8" s="35"/>
      <c r="AV8" s="35"/>
      <c r="AW8" s="35"/>
      <c r="AX8" s="35"/>
      <c r="AY8" s="35"/>
      <c r="AZ8" s="35"/>
      <c r="BA8" s="35"/>
      <c r="BB8" s="35">
        <f>データ!$T$6</f>
        <v>6.11</v>
      </c>
      <c r="BC8" s="35"/>
      <c r="BD8" s="35"/>
      <c r="BE8" s="35"/>
      <c r="BF8" s="35"/>
      <c r="BG8" s="35"/>
      <c r="BH8" s="35"/>
      <c r="BI8" s="3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89.69</v>
      </c>
      <c r="Q10" s="35"/>
      <c r="R10" s="35"/>
      <c r="S10" s="35"/>
      <c r="T10" s="35"/>
      <c r="U10" s="35"/>
      <c r="V10" s="35"/>
      <c r="W10" s="60">
        <f>データ!$Q$6</f>
        <v>5850</v>
      </c>
      <c r="X10" s="60"/>
      <c r="Y10" s="60"/>
      <c r="Z10" s="60"/>
      <c r="AA10" s="60"/>
      <c r="AB10" s="60"/>
      <c r="AC10" s="60"/>
      <c r="AD10" s="2"/>
      <c r="AE10" s="2"/>
      <c r="AF10" s="2"/>
      <c r="AG10" s="2"/>
      <c r="AH10" s="2"/>
      <c r="AI10" s="2"/>
      <c r="AJ10" s="2"/>
      <c r="AK10" s="2"/>
      <c r="AL10" s="60">
        <f>データ!$U$6</f>
        <v>4000</v>
      </c>
      <c r="AM10" s="60"/>
      <c r="AN10" s="60"/>
      <c r="AO10" s="60"/>
      <c r="AP10" s="60"/>
      <c r="AQ10" s="60"/>
      <c r="AR10" s="60"/>
      <c r="AS10" s="60"/>
      <c r="AT10" s="35">
        <f>データ!$V$6</f>
        <v>36.6</v>
      </c>
      <c r="AU10" s="35"/>
      <c r="AV10" s="35"/>
      <c r="AW10" s="35"/>
      <c r="AX10" s="35"/>
      <c r="AY10" s="35"/>
      <c r="AZ10" s="35"/>
      <c r="BA10" s="35"/>
      <c r="BB10" s="35">
        <f>データ!$W$6</f>
        <v>109.29</v>
      </c>
      <c r="BC10" s="35"/>
      <c r="BD10" s="35"/>
      <c r="BE10" s="35"/>
      <c r="BF10" s="35"/>
      <c r="BG10" s="35"/>
      <c r="BH10" s="35"/>
      <c r="BI10" s="35"/>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117</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37"/>
      <c r="BN59" s="37"/>
      <c r="BO59" s="37"/>
      <c r="BP59" s="37"/>
      <c r="BQ59" s="37"/>
      <c r="BR59" s="37"/>
      <c r="BS59" s="37"/>
      <c r="BT59" s="37"/>
      <c r="BU59" s="37"/>
      <c r="BV59" s="37"/>
      <c r="BW59" s="37"/>
      <c r="BX59" s="37"/>
      <c r="BY59" s="37"/>
      <c r="BZ59" s="38"/>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37"/>
      <c r="BN60" s="37"/>
      <c r="BO60" s="37"/>
      <c r="BP60" s="37"/>
      <c r="BQ60" s="37"/>
      <c r="BR60" s="37"/>
      <c r="BS60" s="37"/>
      <c r="BT60" s="37"/>
      <c r="BU60" s="37"/>
      <c r="BV60" s="37"/>
      <c r="BW60" s="37"/>
      <c r="BX60" s="37"/>
      <c r="BY60" s="37"/>
      <c r="BZ60" s="38"/>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Ebrtwgl3Vc8G4OcUN0+5jtFK5L3ucgNhKDlGdnvQ3qPXVDiLnNwcvbPd0DHf+32gDkpM41k0+mzCQgj26HPodA==" saltValue="LqJ27x2zLKjS+fOYUu6f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16021</v>
      </c>
      <c r="D6" s="20">
        <f t="shared" si="3"/>
        <v>47</v>
      </c>
      <c r="E6" s="20">
        <f t="shared" si="3"/>
        <v>1</v>
      </c>
      <c r="F6" s="20">
        <f t="shared" si="3"/>
        <v>0</v>
      </c>
      <c r="G6" s="20">
        <f t="shared" si="3"/>
        <v>0</v>
      </c>
      <c r="H6" s="20" t="str">
        <f t="shared" si="3"/>
        <v>北海道　平取町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89.69</v>
      </c>
      <c r="Q6" s="21">
        <f t="shared" si="3"/>
        <v>5850</v>
      </c>
      <c r="R6" s="21">
        <f t="shared" si="3"/>
        <v>4539</v>
      </c>
      <c r="S6" s="21">
        <f t="shared" si="3"/>
        <v>743.09</v>
      </c>
      <c r="T6" s="21">
        <f t="shared" si="3"/>
        <v>6.11</v>
      </c>
      <c r="U6" s="21">
        <f t="shared" si="3"/>
        <v>4000</v>
      </c>
      <c r="V6" s="21">
        <f t="shared" si="3"/>
        <v>36.6</v>
      </c>
      <c r="W6" s="21">
        <f t="shared" si="3"/>
        <v>109.29</v>
      </c>
      <c r="X6" s="22">
        <f>IF(X7="",NA(),X7)</f>
        <v>99.97</v>
      </c>
      <c r="Y6" s="22">
        <f t="shared" ref="Y6:AG6" si="4">IF(Y7="",NA(),Y7)</f>
        <v>99.91</v>
      </c>
      <c r="Z6" s="22">
        <f t="shared" si="4"/>
        <v>99.99</v>
      </c>
      <c r="AA6" s="22">
        <f t="shared" si="4"/>
        <v>100.08</v>
      </c>
      <c r="AB6" s="22">
        <f t="shared" si="4"/>
        <v>108.5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814.6</v>
      </c>
      <c r="BF6" s="22">
        <f t="shared" ref="BF6:BN6" si="7">IF(BF7="",NA(),BF7)</f>
        <v>806.41</v>
      </c>
      <c r="BG6" s="22">
        <f t="shared" si="7"/>
        <v>779.06</v>
      </c>
      <c r="BH6" s="22">
        <f t="shared" si="7"/>
        <v>757.44</v>
      </c>
      <c r="BI6" s="22">
        <f t="shared" si="7"/>
        <v>881.36</v>
      </c>
      <c r="BJ6" s="22">
        <f t="shared" si="7"/>
        <v>1018.52</v>
      </c>
      <c r="BK6" s="22">
        <f t="shared" si="7"/>
        <v>949.61</v>
      </c>
      <c r="BL6" s="22">
        <f t="shared" si="7"/>
        <v>918.84</v>
      </c>
      <c r="BM6" s="22">
        <f t="shared" si="7"/>
        <v>955.49</v>
      </c>
      <c r="BN6" s="22">
        <f t="shared" si="7"/>
        <v>1017.9</v>
      </c>
      <c r="BO6" s="21" t="str">
        <f>IF(BO7="","",IF(BO7="-","【-】","【"&amp;SUBSTITUTE(TEXT(BO7,"#,##0.00"),"-","△")&amp;"】"))</f>
        <v>【1,045.20】</v>
      </c>
      <c r="BP6" s="22">
        <f>IF(BP7="",NA(),BP7)</f>
        <v>72.02</v>
      </c>
      <c r="BQ6" s="22">
        <f t="shared" ref="BQ6:BY6" si="8">IF(BQ7="",NA(),BQ7)</f>
        <v>68.28</v>
      </c>
      <c r="BR6" s="22">
        <f t="shared" si="8"/>
        <v>65.760000000000005</v>
      </c>
      <c r="BS6" s="22">
        <f t="shared" si="8"/>
        <v>62.97</v>
      </c>
      <c r="BT6" s="22">
        <f t="shared" si="8"/>
        <v>58.47</v>
      </c>
      <c r="BU6" s="22">
        <f t="shared" si="8"/>
        <v>58.79</v>
      </c>
      <c r="BV6" s="22">
        <f t="shared" si="8"/>
        <v>58.41</v>
      </c>
      <c r="BW6" s="22">
        <f t="shared" si="8"/>
        <v>58.27</v>
      </c>
      <c r="BX6" s="22">
        <f t="shared" si="8"/>
        <v>55.15</v>
      </c>
      <c r="BY6" s="22">
        <f t="shared" si="8"/>
        <v>53.95</v>
      </c>
      <c r="BZ6" s="21" t="str">
        <f>IF(BZ7="","",IF(BZ7="-","【-】","【"&amp;SUBSTITUTE(TEXT(BZ7,"#,##0.00"),"-","△")&amp;"】"))</f>
        <v>【49.51】</v>
      </c>
      <c r="CA6" s="22">
        <f>IF(CA7="",NA(),CA7)</f>
        <v>441.12</v>
      </c>
      <c r="CB6" s="22">
        <f t="shared" ref="CB6:CJ6" si="9">IF(CB7="",NA(),CB7)</f>
        <v>467.88</v>
      </c>
      <c r="CC6" s="22">
        <f t="shared" si="9"/>
        <v>488</v>
      </c>
      <c r="CD6" s="22">
        <f t="shared" si="9"/>
        <v>512.22</v>
      </c>
      <c r="CE6" s="22">
        <f t="shared" si="9"/>
        <v>478.17</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77.260000000000005</v>
      </c>
      <c r="CM6" s="22">
        <f t="shared" ref="CM6:CU6" si="10">IF(CM7="",NA(),CM7)</f>
        <v>70.319999999999993</v>
      </c>
      <c r="CN6" s="22">
        <f t="shared" si="10"/>
        <v>68.69</v>
      </c>
      <c r="CO6" s="22">
        <f t="shared" si="10"/>
        <v>67.17</v>
      </c>
      <c r="CP6" s="22">
        <f t="shared" si="10"/>
        <v>64.86</v>
      </c>
      <c r="CQ6" s="22">
        <f t="shared" si="10"/>
        <v>56.04</v>
      </c>
      <c r="CR6" s="22">
        <f t="shared" si="10"/>
        <v>58.52</v>
      </c>
      <c r="CS6" s="22">
        <f t="shared" si="10"/>
        <v>58.88</v>
      </c>
      <c r="CT6" s="22">
        <f t="shared" si="10"/>
        <v>58.16</v>
      </c>
      <c r="CU6" s="22">
        <f t="shared" si="10"/>
        <v>55.9</v>
      </c>
      <c r="CV6" s="21" t="str">
        <f>IF(CV7="","",IF(CV7="-","【-】","【"&amp;SUBSTITUTE(TEXT(CV7,"#,##0.00"),"-","△")&amp;"】"))</f>
        <v>【55.00】</v>
      </c>
      <c r="CW6" s="22">
        <f>IF(CW7="",NA(),CW7)</f>
        <v>50.45</v>
      </c>
      <c r="CX6" s="22">
        <f t="shared" ref="CX6:DF6" si="11">IF(CX7="",NA(),CX7)</f>
        <v>53.72</v>
      </c>
      <c r="CY6" s="22">
        <f t="shared" si="11"/>
        <v>54.32</v>
      </c>
      <c r="CZ6" s="22">
        <f t="shared" si="11"/>
        <v>54.64</v>
      </c>
      <c r="DA6" s="22">
        <f t="shared" si="11"/>
        <v>55.13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1.33</v>
      </c>
      <c r="EE6" s="22">
        <f t="shared" ref="EE6:EM6" si="14">IF(EE7="",NA(),EE7)</f>
        <v>1.77</v>
      </c>
      <c r="EF6" s="22">
        <f t="shared" si="14"/>
        <v>1.99</v>
      </c>
      <c r="EG6" s="22">
        <f t="shared" si="14"/>
        <v>0.51</v>
      </c>
      <c r="EH6" s="22">
        <f t="shared" si="14"/>
        <v>1.53</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16021</v>
      </c>
      <c r="D7" s="24">
        <v>47</v>
      </c>
      <c r="E7" s="24">
        <v>1</v>
      </c>
      <c r="F7" s="24">
        <v>0</v>
      </c>
      <c r="G7" s="24">
        <v>0</v>
      </c>
      <c r="H7" s="24" t="s">
        <v>97</v>
      </c>
      <c r="I7" s="24" t="s">
        <v>98</v>
      </c>
      <c r="J7" s="24" t="s">
        <v>99</v>
      </c>
      <c r="K7" s="24" t="s">
        <v>100</v>
      </c>
      <c r="L7" s="24" t="s">
        <v>101</v>
      </c>
      <c r="M7" s="24" t="s">
        <v>102</v>
      </c>
      <c r="N7" s="25" t="s">
        <v>103</v>
      </c>
      <c r="O7" s="25" t="s">
        <v>104</v>
      </c>
      <c r="P7" s="25">
        <v>89.69</v>
      </c>
      <c r="Q7" s="25">
        <v>5850</v>
      </c>
      <c r="R7" s="25">
        <v>4539</v>
      </c>
      <c r="S7" s="25">
        <v>743.09</v>
      </c>
      <c r="T7" s="25">
        <v>6.11</v>
      </c>
      <c r="U7" s="25">
        <v>4000</v>
      </c>
      <c r="V7" s="25">
        <v>36.6</v>
      </c>
      <c r="W7" s="25">
        <v>109.29</v>
      </c>
      <c r="X7" s="25">
        <v>99.97</v>
      </c>
      <c r="Y7" s="25">
        <v>99.91</v>
      </c>
      <c r="Z7" s="25">
        <v>99.99</v>
      </c>
      <c r="AA7" s="25">
        <v>100.08</v>
      </c>
      <c r="AB7" s="25">
        <v>108.5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814.6</v>
      </c>
      <c r="BF7" s="25">
        <v>806.41</v>
      </c>
      <c r="BG7" s="25">
        <v>779.06</v>
      </c>
      <c r="BH7" s="25">
        <v>757.44</v>
      </c>
      <c r="BI7" s="25">
        <v>881.36</v>
      </c>
      <c r="BJ7" s="25">
        <v>1018.52</v>
      </c>
      <c r="BK7" s="25">
        <v>949.61</v>
      </c>
      <c r="BL7" s="25">
        <v>918.84</v>
      </c>
      <c r="BM7" s="25">
        <v>955.49</v>
      </c>
      <c r="BN7" s="25">
        <v>1017.9</v>
      </c>
      <c r="BO7" s="25">
        <v>1045.2</v>
      </c>
      <c r="BP7" s="25">
        <v>72.02</v>
      </c>
      <c r="BQ7" s="25">
        <v>68.28</v>
      </c>
      <c r="BR7" s="25">
        <v>65.760000000000005</v>
      </c>
      <c r="BS7" s="25">
        <v>62.97</v>
      </c>
      <c r="BT7" s="25">
        <v>58.47</v>
      </c>
      <c r="BU7" s="25">
        <v>58.79</v>
      </c>
      <c r="BV7" s="25">
        <v>58.41</v>
      </c>
      <c r="BW7" s="25">
        <v>58.27</v>
      </c>
      <c r="BX7" s="25">
        <v>55.15</v>
      </c>
      <c r="BY7" s="25">
        <v>53.95</v>
      </c>
      <c r="BZ7" s="25">
        <v>49.51</v>
      </c>
      <c r="CA7" s="25">
        <v>441.12</v>
      </c>
      <c r="CB7" s="25">
        <v>467.88</v>
      </c>
      <c r="CC7" s="25">
        <v>488</v>
      </c>
      <c r="CD7" s="25">
        <v>512.22</v>
      </c>
      <c r="CE7" s="25">
        <v>478.17</v>
      </c>
      <c r="CF7" s="25">
        <v>298.25</v>
      </c>
      <c r="CG7" s="25">
        <v>303.27999999999997</v>
      </c>
      <c r="CH7" s="25">
        <v>303.81</v>
      </c>
      <c r="CI7" s="25">
        <v>310.26</v>
      </c>
      <c r="CJ7" s="25">
        <v>318.99</v>
      </c>
      <c r="CK7" s="25">
        <v>317.14</v>
      </c>
      <c r="CL7" s="25">
        <v>77.260000000000005</v>
      </c>
      <c r="CM7" s="25">
        <v>70.319999999999993</v>
      </c>
      <c r="CN7" s="25">
        <v>68.69</v>
      </c>
      <c r="CO7" s="25">
        <v>67.17</v>
      </c>
      <c r="CP7" s="25">
        <v>64.86</v>
      </c>
      <c r="CQ7" s="25">
        <v>56.04</v>
      </c>
      <c r="CR7" s="25">
        <v>58.52</v>
      </c>
      <c r="CS7" s="25">
        <v>58.88</v>
      </c>
      <c r="CT7" s="25">
        <v>58.16</v>
      </c>
      <c r="CU7" s="25">
        <v>55.9</v>
      </c>
      <c r="CV7" s="25">
        <v>55</v>
      </c>
      <c r="CW7" s="25">
        <v>50.45</v>
      </c>
      <c r="CX7" s="25">
        <v>53.72</v>
      </c>
      <c r="CY7" s="25">
        <v>54.32</v>
      </c>
      <c r="CZ7" s="25">
        <v>54.64</v>
      </c>
      <c r="DA7" s="25">
        <v>55.13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1.33</v>
      </c>
      <c r="EE7" s="25">
        <v>1.77</v>
      </c>
      <c r="EF7" s="25">
        <v>1.99</v>
      </c>
      <c r="EG7" s="25">
        <v>0.51</v>
      </c>
      <c r="EH7" s="25">
        <v>1.53</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蒲生 拓也</cp:lastModifiedBy>
  <cp:lastPrinted>2025-01-29T08:14:14Z</cp:lastPrinted>
  <dcterms:created xsi:type="dcterms:W3CDTF">2025-01-24T06:39:10Z</dcterms:created>
  <dcterms:modified xsi:type="dcterms:W3CDTF">2025-01-29T08:14:15Z</dcterms:modified>
  <cp:category/>
</cp:coreProperties>
</file>