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chidukuri\財政係書庫\松島\引継データ（Ｈ25.3.27）\◆③交付税・財会計・公表\④財政状況・ホームページ公表関係\財政比較分析表（ﾎｰﾑﾍﾟｰｼﾞ掲載）\H25決算\"/>
    </mc:Choice>
  </mc:AlternateContent>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definedNames>
    <definedName name="_xlnm.Print_Area" localSheetId="2">'各会計、関係団体の財政状況及び健全化判断比率'!$A$1:$EH$133</definedName>
  </definedName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BE34" i="9" l="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<sst xmlns="http://schemas.openxmlformats.org/spreadsheetml/2006/main" count="943" uniqueCount="535">
  <si>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</si>
  <si>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</si>
  <si>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</si>
  <si>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</si>
  <si>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</si>
  <si>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</si>
  <si>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</si>
  <si>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</si>
  <si>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</si>
  <si>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</si>
  <si>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</si>
  <si>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</si>
  <si>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</si>
  <si>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</si>
  <si>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</si>
  <si>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</si>
  <si>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</si>
  <si>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</si>
  <si>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</si>
  <si>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</si>
  <si>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</si>
  <si>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</si>
  <si>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</si>
  <si>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</si>
  <si>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</si>
  <si>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</si>
  <si>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</si>
  <si>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</si>
  <si>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</si>
  <si>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</si>
  <si>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</si>
  <si>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</si>
  <si>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</si>
  <si>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</si>
  <si>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</si>
  <si>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</si>
  <si>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</si>
  <si>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</si>
  <si>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</si>
  <si>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</si>
  <si>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</si>
  <si>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</si>
  <si>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</si>
  <si>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</si>
  <si>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</si>
  <si>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</si>
  <si>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</si>
  <si>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</si>
  <si>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</si>
  <si>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</si>
  <si>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</si>
  <si>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</si>
  <si>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</si>
  <si>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</si>
  <si>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</si>
  <si>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</si>
  <si>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</si>
  <si>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</si>
  <si>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</si>
  <si>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</si>
  <si>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</si>
  <si>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</si>
  <si>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</si>
  <si>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</si>
  <si>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</si>
  <si>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</si>
  <si>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</si>
  <si>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</si>
  <si>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</si>
  <si>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</si>
  <si>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</si>
  <si>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</si>
  <si>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</si>
  <si>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</si>
  <si>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</si>
  <si>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</si>
  <si>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</si>
  <si>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</si>
  <si>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</si>
  <si>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</si>
  <si>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</si>
  <si>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</si>
  <si>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</si>
  <si>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</si>
  <si>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</si>
  <si>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</si>
  <si>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</si>
  <si>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</si>
  <si>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</si>
  <si>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</si>
  <si>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</si>
  <si>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</si>
  <si>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</si>
  <si>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</si>
  <si>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</si>
  <si>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</si>
  <si>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</si>
  <si>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</si>
  <si>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</si>
  <si>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</si>
  <si>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</si>
  <si>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</si>
  <si>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</si>
  <si>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</si>
  <si>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</si>
  <si>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</si>
  <si>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</si>
  <si>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</si>
  <si>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</si>
  <si>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</si>
  <si>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</si>
  <si>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</si>
  <si>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</si>
  <si>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</si>
  <si>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</si>
  <si>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</si>
  <si>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</si>
  <si>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</si>
  <si>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</si>
  <si>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</si>
  <si>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</si>
  <si>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</si>
  <si>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</si>
  <si>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</si>
  <si>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</si>
  <si>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</si>
  <si>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</si>
  <si>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</si>
  <si>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</si>
  <si>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</si>
  <si>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</si>
  <si>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</si>
  <si>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</si>
  <si>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</si>
  <si>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</si>
  <si>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</si>
  <si>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</si>
  <si>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</si>
  <si>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</si>
  <si>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</si>
  <si>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</si>
  <si>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</si>
  <si>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</si>
  <si>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</si>
  <si>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</si>
  <si>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</si>
  <si>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</si>
  <si>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</si>
  <si>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</si>
  <si>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</si>
  <si>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</si>
  <si>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</si>
  <si>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</si>
  <si>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</si>
  <si>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</si>
  <si>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</si>
  <si>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</si>
  <si>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</si>
  <si>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</si>
  <si>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</si>
  <si>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</si>
  <si>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</si>
  <si>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</si>
  <si>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</si>
  <si>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</si>
  <si>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</si>
  <si>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</si>
  <si>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</si>
  <si>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</si>
  <si>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</si>
  <si>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</si>
  <si>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</si>
  <si>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</si>
  <si>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</si>
  <si>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</si>
  <si>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</si>
  <si>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</si>
  <si>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</si>
  <si>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</si>
  <si>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</si>
  <si>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</si>
  <si>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</si>
  <si>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</si>
  <si>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</si>
  <si>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</si>
  <si>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</si>
  <si>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</si>
  <si>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</si>
  <si>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</si>
  <si>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</si>
  <si>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</si>
  <si>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</si>
  <si>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</si>
  <si>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</si>
  <si>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</si>
  <si>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</si>
  <si>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北海道平取町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</si>
  <si>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</si>
  <si>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</si>
  <si>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</si>
  <si>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</si>
  <si>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</si>
  <si>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</si>
  <si>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</si>
  <si>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</si>
  <si>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</si>
  <si>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</si>
  <si>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</si>
  <si>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</si>
  <si>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</si>
  <si>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</si>
  <si>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</si>
  <si>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</si>
  <si>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</si>
  <si>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</si>
  <si>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</si>
  <si>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</si>
  <si>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</si>
  <si>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</si>
  <si>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</si>
  <si>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</si>
  <si>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</si>
  <si>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</si>
  <si>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</si>
  <si>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</si>
  <si>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</si>
  <si>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</si>
  <si>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</si>
  <si>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</si>
  <si>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</si>
  <si>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</si>
  <si>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</si>
  <si>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</si>
  <si>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</si>
  <si>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</si>
  <si>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</si>
  <si>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</si>
  <si>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</si>
  <si>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</si>
  <si>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</si>
  <si>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</si>
  <si>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</si>
  <si>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</si>
  <si>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</si>
  <si>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</si>
  <si>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</si>
  <si>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</si>
  <si>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</si>
  <si>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</si>
  <si>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</si>
  <si>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</si>
  <si>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</si>
  <si>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</si>
  <si>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</si>
  <si>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</si>
  <si>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</si>
  <si>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</si>
  <si>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</si>
  <si>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</si>
  <si>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</si>
  <si>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</si>
  <si>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</si>
  <si>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</si>
  <si>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</si>
  <si>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</si>
  <si>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</si>
  <si>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</si>
  <si>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</si>
  <si>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</si>
  <si>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</si>
  <si>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</si>
  <si>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</si>
  <si>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</si>
  <si>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</si>
  <si>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</si>
  <si>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</si>
  <si>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</si>
  <si>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</si>
  <si>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</si>
  <si>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</si>
  <si>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</si>
  <si>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</si>
  <si>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</si>
  <si>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</si>
  <si>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</si>
  <si>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</si>
  <si>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</si>
  <si>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</si>
  <si>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</si>
  <si>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</si>
  <si>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</si>
  <si>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</si>
  <si>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</si>
  <si>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</si>
  <si>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</si>
  <si>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</si>
  <si>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</si>
  <si>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</si>
  <si>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</si>
  <si>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</si>
  <si>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</si>
  <si>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</si>
  <si>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</si>
  <si>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</si>
  <si>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</si>
  <si>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</si>
  <si>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</si>
  <si>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</si>
  <si>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</si>
  <si>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</si>
  <si>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</si>
  <si>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</si>
  <si>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</si>
  <si>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</si>
  <si>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</si>
  <si>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</si>
  <si>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</si>
  <si>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</si>
  <si>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</si>
  <si>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</si>
  <si>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</si>
  <si>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</si>
  <si>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</si>
  <si>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</si>
  <si>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</si>
  <si>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</si>
  <si>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</si>
  <si>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</si>
  <si>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</si>
  <si>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</si>
  <si>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</si>
  <si>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</si>
  <si>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</si>
  <si>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</si>
  <si>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</si>
  <si>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</si>
  <si>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</si>
  <si>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</si>
  <si>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</si>
  <si>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</si>
  <si>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</si>
  <si>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</si>
  <si>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</si>
  <si>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</si>
  <si>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</si>
  <si>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</si>
  <si>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北海道平取町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</si>
  <si>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</si>
  <si>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</si>
  <si>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</si>
  <si>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</si>
  <si>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</si>
  <si>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</si>
  <si>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</si>
  <si>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</si>
  <si>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</si>
  <si>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</si>
  <si>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</si>
  <si>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</si>
  <si>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</si>
  <si>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</si>
  <si>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</si>
  <si>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</si>
  <si>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</si>
  <si>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</si>
  <si>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</si>
  <si>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</si>
  <si>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</si>
  <si>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</si>
  <si>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</si>
  <si>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</si>
  <si>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</si>
  <si>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</si>
  <si>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</si>
  <si>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</si>
  <si>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</si>
  <si>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</si>
  <si>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</si>
  <si>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</si>
  <si>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</si>
  <si>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</si>
  <si>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</si>
  <si>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</si>
  <si>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国民健康保険病院特別会計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</si>
  <si>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</si>
  <si>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</si>
  <si>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</si>
  <si>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</si>
  <si>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</si>
  <si>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</si>
  <si>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</si>
  <si>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</si>
  <si>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</si>
  <si>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</si>
  <si>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</si>
  <si>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</si>
  <si>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</si>
  <si>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</si>
  <si>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</si>
  <si>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</si>
  <si>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</si>
  <si>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</si>
  <si>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</si>
  <si>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</si>
  <si>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</si>
  <si>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</si>
  <si>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</si>
  <si>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</si>
  <si>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</si>
  <si>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</si>
  <si>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</si>
  <si>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</si>
  <si>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</si>
  <si>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</si>
  <si>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</si>
  <si>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</si>
  <si>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</si>
  <si>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</si>
  <si>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</si>
  <si>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</si>
  <si>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</si>
  <si>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</si>
  <si>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</si>
  <si>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</si>
  <si>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</si>
  <si>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</si>
  <si>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</si>
  <si>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</si>
  <si>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</si>
  <si>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</si>
  <si>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</si>
  <si>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</si>
  <si>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</si>
  <si>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</si>
  <si>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</si>
  <si>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</si>
  <si>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</si>
  <si>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</si>
  <si>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</si>
  <si>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</si>
  <si>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</si>
  <si>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</si>
  <si>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</si>
  <si>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</si>
  <si>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</si>
  <si>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</si>
  <si>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</si>
  <si>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</si>
  <si>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</si>
  <si>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</si>
  <si>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</si>
  <si>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</si>
  <si>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</si>
  <si>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</si>
  <si>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</si>
  <si>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</si>
  <si>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</si>
  <si>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</si>
  <si>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</si>
  <si>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</si>
  <si>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</si>
  <si>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</si>
  <si>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</si>
  <si>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</si>
  <si>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</si>
  <si>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</si>
  <si>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</si>
  <si>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</si>
  <si>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</si>
  <si>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</si>
  <si>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</si>
  <si>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</si>
  <si>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</si>
  <si>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</si>
  <si>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</si>
  <si>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</si>
  <si>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</si>
  <si>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</si>
  <si>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</si>
  <si>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</si>
  <si>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</si>
  <si>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</si>
  <si>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</si>
  <si>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</si>
  <si>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</si>
  <si>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</si>
  <si>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</si>
  <si>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</si>
  <si>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</si>
  <si>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</si>
  <si>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</si>
  <si>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</si>
  <si>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</si>
  <si>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</si>
  <si>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</si>
  <si>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</si>
  <si>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</si>
  <si>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</si>
  <si>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</si>
  <si>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</si>
  <si>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</si>
  <si>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</si>
  <si>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</si>
  <si>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</si>
  <si>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</si>
  <si>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</si>
  <si>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</si>
  <si>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</si>
  <si>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</si>
  <si>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</si>
  <si>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</si>
  <si>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</si>
  <si>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</si>
  <si>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</si>
  <si>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</si>
  <si>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</si>
  <si>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</si>
  <si>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</si>
  <si>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</si>
  <si>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</si>
  <si>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</si>
  <si>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</si>
  <si>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国民健康保険病院特別会計</t>
  </si>
  <si>
    <t>▲ 2.01</t>
  </si>
  <si>
    <t>▲ 1.06</t>
  </si>
  <si>
    <t>▲ 0.60</t>
  </si>
  <si>
    <t>介護保険特別会計</t>
  </si>
  <si>
    <t>簡易水道特別会計</t>
  </si>
  <si>
    <t>後期高齢者医療特別会計</t>
  </si>
  <si>
    <t>その他会計（赤字）</t>
  </si>
  <si>
    <t>その他会計（黒字）</t>
  </si>
  <si>
    <t>平取町外２町衛生施設組合</t>
    <rPh sb="0" eb="3">
      <t>ビラトリチョウ</t>
    </rPh>
    <rPh sb="3" eb="4">
      <t>ホカ</t>
    </rPh>
    <rPh sb="5" eb="6">
      <t>チョウ</t>
    </rPh>
    <rPh sb="6" eb="8">
      <t>エイセイ</t>
    </rPh>
    <rPh sb="8" eb="10">
      <t>シセツ</t>
    </rPh>
    <rPh sb="10" eb="12">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</si>
  <si>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</si>
  <si>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日高西部消防組合</t>
    <rPh sb="0" eb="2">
      <t>ヒダカ</t>
    </rPh>
    <rPh sb="2" eb="4">
      <t>セイブ</t>
    </rPh>
    <rPh sb="4" eb="6">
      <t>ショウボウ</t>
    </rPh>
    <rPh sb="6" eb="8">
      <t>クミアイ</t>
    </rPh>
    <phoneticPr fontId="2"/>
  </si>
  <si>
    <t>(有)平取町畜産公社</t>
    <rPh sb="0" eb="3">
      <t>ユウ</t>
    </rPh>
    <rPh sb="3" eb="6">
      <t>ビラトリチョウ</t>
    </rPh>
    <rPh sb="6" eb="8">
      <t>チクサン</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</si>
</sst>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287470</c:v>
                </c:pt>
                <c:pt idx="1">
                  <c:v>385219</c:v>
                </c:pt>
                <c:pt idx="2">
                  <c:v>229191</c:v>
                </c:pt>
                <c:pt idx="3">
                  <c:v>373769</c:v>
                </c:pt>
                <c:pt idx="4">
                  <c:v>345937</c:v>
                </c:pt>
              </c:numCache>
            </c:numRef>
          </c:val>
          <c:smooth val="0"/>
        </c:ser>
        <c:dLbls>
          <c:showLegendKey val="0"/>
          <c:showVal val="0"/>
          <c:showCatName val="0"/>
          <c:showSerName val="0"/>
          <c:showPercent val="0"/>
          <c:showBubbleSize val="0"/>
        </c:dLbls>
        <c:marker val="1"/>
        <c:smooth val="0"/>
        <c:axId val="254649152"/>
        <c:axId val="238550544"/>
      </c:lineChart>
      <c:catAx>
        <c:axId val="25464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550544"/>
        <c:crosses val="autoZero"/>
        <c:auto val="1"/>
        <c:lblAlgn val="ctr"/>
        <c:lblOffset val="100"/>
        <c:tickLblSkip val="1"/>
        <c:tickMarkSkip val="1"/>
        <c:noMultiLvlLbl val="0"/>
      </c:catAx>
      <c:valAx>
        <c:axId val="23855054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64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c:v>
                </c:pt>
                <c:pt idx="1">
                  <c:v>1.9</c:v>
                </c:pt>
                <c:pt idx="2">
                  <c:v>1.89</c:v>
                </c:pt>
                <c:pt idx="3">
                  <c:v>2.0099999999999998</c:v>
                </c:pt>
                <c:pt idx="4">
                  <c:v>2.27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14.89</c:v>
                </c:pt>
                <c:pt idx="1">
                  <c:v>21</c:v>
                </c:pt>
                <c:pt idx="2">
                  <c:v>23.8</c:v>
                </c:pt>
                <c:pt idx="3">
                  <c:v>22.85</c:v>
                </c:pt>
                <c:pt idx="4">
                  <c:v>25.26</c:v>
                </c:pt>
              </c:numCache>
            </c:numRef>
          </c:val>
        </c:ser>
        <c:dLbls>
          <c:showLegendKey val="0"/>
          <c:showVal val="0"/>
          <c:showCatName val="0"/>
          <c:showSerName val="0"/>
          <c:showPercent val="0"/>
          <c:showBubbleSize val="0"/>
        </c:dLbls>
        <c:gapWidth val="250"/>
        <c:overlap val="100"/>
        <c:axId val="256193232"/>
        <c:axId val="256193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2.34</c:v>
                </c:pt>
                <c:pt idx="1">
                  <c:v>4.8899999999999997</c:v>
                </c:pt>
                <c:pt idx="2">
                  <c:v>2.4</c:v>
                </c:pt>
                <c:pt idx="3">
                  <c:v>0.28000000000000003</c:v>
                </c:pt>
                <c:pt idx="4">
                  <c:v>2.81</c:v>
                </c:pt>
              </c:numCache>
            </c:numRef>
          </c:val>
          <c:smooth val="0"/>
        </c:ser>
        <c:dLbls>
          <c:showLegendKey val="0"/>
          <c:showVal val="0"/>
          <c:showCatName val="0"/>
          <c:showSerName val="0"/>
          <c:showPercent val="0"/>
          <c:showBubbleSize val="0"/>
        </c:dLbls>
        <c:marker val="1"/>
        <c:smooth val="0"/>
        <c:axId val="256193232"/>
        <c:axId val="256193616"/>
      </c:lineChart>
      <c:catAx>
        <c:axId val="25619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6193616"/>
        <c:crosses val="autoZero"/>
        <c:auto val="1"/>
        <c:lblAlgn val="ctr"/>
        <c:lblOffset val="100"/>
        <c:tickLblSkip val="1"/>
        <c:tickMarkSkip val="1"/>
        <c:noMultiLvlLbl val="0"/>
      </c:catAx>
      <c:valAx>
        <c:axId val="25619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19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0.06</c:v>
                </c:pt>
                <c:pt idx="4">
                  <c:v>#N/A</c:v>
                </c:pt>
                <c:pt idx="5">
                  <c:v>0.03</c:v>
                </c:pt>
                <c:pt idx="6">
                  <c:v>#N/A</c:v>
                </c:pt>
                <c:pt idx="7">
                  <c:v>0.04</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0.74</c:v>
                </c:pt>
                <c:pt idx="2">
                  <c:v>#N/A</c:v>
                </c:pt>
                <c:pt idx="3">
                  <c:v>0.69</c:v>
                </c:pt>
                <c:pt idx="4">
                  <c:v>#N/A</c:v>
                </c:pt>
                <c:pt idx="5">
                  <c:v>0.28999999999999998</c:v>
                </c:pt>
                <c:pt idx="6">
                  <c:v>#N/A</c:v>
                </c:pt>
                <c:pt idx="7">
                  <c:v>0.42</c:v>
                </c:pt>
                <c:pt idx="8">
                  <c:v>#N/A</c:v>
                </c:pt>
                <c:pt idx="9">
                  <c:v>0.14000000000000001</c:v>
                </c:pt>
              </c:numCache>
            </c:numRef>
          </c:val>
        </c:ser>
        <c:ser>
          <c:idx val="7"/>
          <c:order val="7"/>
          <c:tx>
            <c:strRef>
              <c:f>データシート!$A$34</c:f>
              <c:strCache>
                <c:ptCount val="1"/>
                <c:pt idx="0">
                  <c:v>国民健康保険病院特別会計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2.0099999999999998</c:v>
                </c:pt>
                <c:pt idx="1">
                  <c:v>#N/A</c:v>
                </c:pt>
                <c:pt idx="2">
                  <c:v>#N/A</c:v>
                </c:pt>
                <c:pt idx="3">
                  <c:v>0</c:v>
                </c:pt>
                <c:pt idx="4">
                  <c:v>1.06</c:v>
                </c:pt>
                <c:pt idx="5">
                  <c:v>#N/A</c:v>
                </c:pt>
                <c:pt idx="6">
                  <c:v>0.6</c:v>
                </c:pt>
                <c:pt idx="7">
                  <c:v>#N/A</c:v>
                </c:pt>
                <c:pt idx="8">
                  <c:v>#N/A</c:v>
                </c:pt>
                <c:pt idx="9">
                  <c:v>0.22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c:v>
                </c:pt>
                <c:pt idx="2">
                  <c:v>#N/A</c:v>
                </c:pt>
                <c:pt idx="3">
                  <c:v>1.69</c:v>
                </c:pt>
                <c:pt idx="4">
                  <c:v>#N/A</c:v>
                </c:pt>
                <c:pt idx="5">
                  <c:v>2.62</c:v>
                </c:pt>
                <c:pt idx="6">
                  <c:v>#N/A</c:v>
                </c:pt>
                <c:pt idx="7">
                  <c:v>1.08</c:v>
                </c:pt>
                <c:pt idx="8">
                  <c:v>#N/A</c:v>
                </c:pt>
                <c:pt idx="9">
                  <c:v>0.78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c:v>
                </c:pt>
                <c:pt idx="2">
                  <c:v>#N/A</c:v>
                </c:pt>
                <c:pt idx="3">
                  <c:v>1.9</c:v>
                </c:pt>
                <c:pt idx="4">
                  <c:v>#N/A</c:v>
                </c:pt>
                <c:pt idx="5">
                  <c:v>1.89</c:v>
                </c:pt>
                <c:pt idx="6">
                  <c:v>#N/A</c:v>
                </c:pt>
                <c:pt idx="7">
                  <c:v>2.0099999999999998</c:v>
                </c:pt>
                <c:pt idx="8">
                  <c:v>#N/A</c:v>
                </c:pt>
                <c:pt idx="9">
                  <c:v>2.27</c:v>
                </c:pt>
              </c:numCache>
            </c:numRef>
          </c:val>
        </c:ser>
        <c:dLbls>
          <c:showLegendKey val="0"/>
          <c:showVal val="0"/>
          <c:showCatName val="0"/>
          <c:showSerName val="0"/>
          <c:showPercent val="0"/>
          <c:showBubbleSize val="0"/>
        </c:dLbls>
        <c:gapWidth val="150"/>
        <c:overlap val="100"/>
        <c:axId val="256510168"/>
        <c:axId val="254767752"/>
      </c:barChart>
      <c:catAx>
        <c:axId val="256510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767752"/>
        <c:crosses val="autoZero"/>
        <c:auto val="1"/>
        <c:lblAlgn val="ctr"/>
        <c:lblOffset val="100"/>
        <c:tickLblSkip val="1"/>
        <c:tickMarkSkip val="1"/>
        <c:noMultiLvlLbl val="0"/>
      </c:catAx>
      <c:valAx>
        <c:axId val="254767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510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751</c:v>
                </c:pt>
                <c:pt idx="5">
                  <c:v>717</c:v>
                </c:pt>
                <c:pt idx="8">
                  <c:v>673</c:v>
                </c:pt>
                <c:pt idx="11">
                  <c:v>647</c:v>
                </c:pt>
                <c:pt idx="14">
                  <c:v>649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35</c:v>
                </c:pt>
                <c:pt idx="3">
                  <c:v>18</c:v>
                </c:pt>
                <c:pt idx="6">
                  <c:v>20</c:v>
                </c:pt>
                <c:pt idx="9">
                  <c:v>18</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c:v>
                </c:pt>
                <c:pt idx="3">
                  <c:v>19</c:v>
                </c:pt>
                <c:pt idx="6">
                  <c:v>18</c:v>
                </c:pt>
                <c:pt idx="9">
                  <c:v>19</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64</c:v>
                </c:pt>
                <c:pt idx="3">
                  <c:v>42</c:v>
                </c:pt>
                <c:pt idx="6">
                  <c:v>49</c:v>
                </c:pt>
                <c:pt idx="9">
                  <c:v>46</c:v>
                </c:pt>
                <c:pt idx="12">
                  <c:v>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1041</c:v>
                </c:pt>
                <c:pt idx="3">
                  <c:v>980</c:v>
                </c:pt>
                <c:pt idx="6">
                  <c:v>894</c:v>
                </c:pt>
                <c:pt idx="9">
                  <c:v>823</c:v>
                </c:pt>
                <c:pt idx="12">
                  <c:v>803</c:v>
                </c:pt>
              </c:numCache>
            </c:numRef>
          </c:val>
        </c:ser>
        <c:dLbls>
          <c:showLegendKey val="0"/>
          <c:showVal val="0"/>
          <c:showCatName val="0"/>
          <c:showSerName val="0"/>
          <c:showPercent val="0"/>
          <c:showBubbleSize val="0"/>
        </c:dLbls>
        <c:gapWidth val="100"/>
        <c:overlap val="100"/>
        <c:axId val="257350008"/>
        <c:axId val="256503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409</c:v>
                </c:pt>
                <c:pt idx="2">
                  <c:v>#N/A</c:v>
                </c:pt>
                <c:pt idx="3">
                  <c:v>#N/A</c:v>
                </c:pt>
                <c:pt idx="4">
                  <c:v>342</c:v>
                </c:pt>
                <c:pt idx="5">
                  <c:v>#N/A</c:v>
                </c:pt>
                <c:pt idx="6">
                  <c:v>#N/A</c:v>
                </c:pt>
                <c:pt idx="7">
                  <c:v>308</c:v>
                </c:pt>
                <c:pt idx="8">
                  <c:v>#N/A</c:v>
                </c:pt>
                <c:pt idx="9">
                  <c:v>#N/A</c:v>
                </c:pt>
                <c:pt idx="10">
                  <c:v>259</c:v>
                </c:pt>
                <c:pt idx="11">
                  <c:v>#N/A</c:v>
                </c:pt>
                <c:pt idx="12">
                  <c:v>#N/A</c:v>
                </c:pt>
                <c:pt idx="13">
                  <c:v>257</c:v>
                </c:pt>
                <c:pt idx="14">
                  <c:v>#N/A</c:v>
                </c:pt>
              </c:numCache>
            </c:numRef>
          </c:val>
          <c:smooth val="0"/>
        </c:ser>
        <c:dLbls>
          <c:showLegendKey val="0"/>
          <c:showVal val="0"/>
          <c:showCatName val="0"/>
          <c:showSerName val="0"/>
          <c:showPercent val="0"/>
          <c:showBubbleSize val="0"/>
        </c:dLbls>
        <c:marker val="1"/>
        <c:smooth val="0"/>
        <c:axId val="257350008"/>
        <c:axId val="256503848"/>
      </c:lineChart>
      <c:catAx>
        <c:axId val="25735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503848"/>
        <c:crosses val="autoZero"/>
        <c:auto val="1"/>
        <c:lblAlgn val="ctr"/>
        <c:lblOffset val="100"/>
        <c:tickLblSkip val="1"/>
        <c:tickMarkSkip val="1"/>
        <c:noMultiLvlLbl val="0"/>
      </c:catAx>
      <c:valAx>
        <c:axId val="256503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50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5955</c:v>
                </c:pt>
                <c:pt idx="5">
                  <c:v>5167</c:v>
                </c:pt>
                <c:pt idx="8">
                  <c:v>4999</c:v>
                </c:pt>
                <c:pt idx="11">
                  <c:v>4830</c:v>
                </c:pt>
                <c:pt idx="14">
                  <c:v>4872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710</c:v>
                </c:pt>
                <c:pt idx="5">
                  <c:v>632</c:v>
                </c:pt>
                <c:pt idx="8">
                  <c:v>556</c:v>
                </c:pt>
                <c:pt idx="11">
                  <c:v>483</c:v>
                </c:pt>
                <c:pt idx="14">
                  <c:v>455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2344</c:v>
                </c:pt>
                <c:pt idx="5">
                  <c:v>2591</c:v>
                </c:pt>
                <c:pt idx="8">
                  <c:v>2685</c:v>
                </c:pt>
                <c:pt idx="11">
                  <c:v>2657</c:v>
                </c:pt>
                <c:pt idx="14">
                  <c:v>2742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1311</c:v>
                </c:pt>
                <c:pt idx="3">
                  <c:v>1086</c:v>
                </c:pt>
                <c:pt idx="6">
                  <c:v>1081</c:v>
                </c:pt>
                <c:pt idx="9">
                  <c:v>1135</c:v>
                </c:pt>
                <c:pt idx="12">
                  <c:v>1110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187</c:v>
                </c:pt>
                <c:pt idx="3">
                  <c:v>203</c:v>
                </c:pt>
                <c:pt idx="6">
                  <c:v>150</c:v>
                </c:pt>
                <c:pt idx="9">
                  <c:v>122</c:v>
                </c:pt>
                <c:pt idx="12">
                  <c:v>102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564</c:v>
                </c:pt>
                <c:pt idx="3">
                  <c:v>654</c:v>
                </c:pt>
                <c:pt idx="6">
                  <c:v>606</c:v>
                </c:pt>
                <c:pt idx="9">
                  <c:v>530</c:v>
                </c:pt>
                <c:pt idx="12">
                  <c:v>612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104</c:v>
                </c:pt>
                <c:pt idx="3">
                  <c:v>89</c:v>
                </c:pt>
                <c:pt idx="6">
                  <c:v>68</c:v>
                </c:pt>
                <c:pt idx="9">
                  <c:v>51</c:v>
                </c:pt>
                <c:pt idx="12">
                  <c:v>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6852</c:v>
                </c:pt>
                <c:pt idx="3">
                  <c:v>6462</c:v>
                </c:pt>
                <c:pt idx="6">
                  <c:v>6060</c:v>
                </c:pt>
                <c:pt idx="9">
                  <c:v>5737</c:v>
                </c:pt>
                <c:pt idx="12">
                  <c:v>5745</c:v>
                </c:pt>
              </c:numCache>
            </c:numRef>
          </c:val>
        </c:ser>
        <c:dLbls>
          <c:showLegendKey val="0"/>
          <c:showVal val="0"/>
          <c:showCatName val="0"/>
          <c:showSerName val="0"/>
          <c:showPercent val="0"/>
          <c:showBubbleSize val="0"/>
        </c:dLbls>
        <c:gapWidth val="100"/>
        <c:overlap val="100"/>
        <c:axId val="256562440"/>
        <c:axId val="257330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c:v>
                </c:pt>
                <c:pt idx="2">
                  <c:v>#N/A</c:v>
                </c:pt>
                <c:pt idx="3">
                  <c:v>#N/A</c:v>
                </c:pt>
                <c:pt idx="4">
                  <c:v>105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6562440"/>
        <c:axId val="257330408"/>
      </c:lineChart>
      <c:catAx>
        <c:axId val="25656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330408"/>
        <c:crosses val="autoZero"/>
        <c:auto val="1"/>
        <c:lblAlgn val="ctr"/>
        <c:lblOffset val="100"/>
        <c:tickLblSkip val="1"/>
        <c:tickMarkSkip val="1"/>
        <c:noMultiLvlLbl val="0"/>
      </c:catAx>
      <c:valAx>
        <c:axId val="257330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562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5,520
5,454
743.16
6,278,408
6,187,925
86,737
3,825,736
5,744,579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0.15</a:t>
          </a:r>
          <a:r>
            <a:rPr kumimoji="1" lang="ja-JP" altLang="en-US" sz="1300">
              <a:latin typeface="ＭＳ Ｐゴシック"/>
            </a:rPr>
            <a:t>」と類似団体平均値を下回る低い財政力となっている。人口減少と高齢化による税収の落ち込みなど自主財源の不足が大きな要因となっている。</a:t>
          </a:r>
          <a:endParaRPr kumimoji="1" lang="en-US" altLang="ja-JP" sz="1300">
            <a:latin typeface="ＭＳ Ｐゴシック"/>
          </a:endParaRPr>
        </a:p>
        <a:p>
          <a:r>
            <a:rPr kumimoji="1" lang="ja-JP" altLang="en-US" sz="1300">
              <a:latin typeface="ＭＳ Ｐゴシック"/>
            </a:rPr>
            <a:t>　引き続き、町総合計画を基本とした財政運営により財政基盤の強化に取り組む。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44450</xdr:rowOff>
    </xdr:to>
    <xdr:cxnSp macro="">
      <xdr:nvCxnSpPr>
        <xdr:cNvPr id="67" name="直線コネクタ 66"/>
        <xdr:cNvCxnSpPr/>
      </xdr:nvCxnSpPr>
      <xdr:spPr>
        <a:xfrm>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31045</xdr:rowOff>
    </xdr:to>
    <xdr:cxnSp macro="">
      <xdr:nvCxnSpPr>
        <xdr:cNvPr id="70" name="直線コネクタ 69"/>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31045</xdr:rowOff>
    </xdr:to>
    <xdr:cxnSp macro="">
      <xdr:nvCxnSpPr>
        <xdr:cNvPr id="73" name="直線コネクタ 72"/>
        <xdr:cNvCxnSpPr/>
      </xdr:nvCxnSpPr>
      <xdr:spPr>
        <a:xfrm>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17639</xdr:rowOff>
    </xdr:to>
    <xdr:cxnSp macro="">
      <xdr:nvCxnSpPr>
        <xdr:cNvPr id="76" name="直線コネクタ 75"/>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7"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8" name="円/楕円 87"/>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89" name="テキスト ボックス 88"/>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151695</xdr:rowOff>
    </xdr:from>
    <xdr:to>
      <xdr:col>4</xdr:col>
      <xdr:colOff>533400</xdr:colOff>
      <xdr:row>44</xdr:row>
      <xdr:rowOff>81845</xdr:rowOff>
    </xdr:to>
    <xdr:sp macro="" textlink="">
      <xdr:nvSpPr>
        <xdr:cNvPr id="90" name="円/楕円 89"/>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66622</xdr:rowOff>
    </xdr:from>
    <xdr:ext cx="762000" cy="259045"/>
    <xdr:sp macro="" textlink="">
      <xdr:nvSpPr>
        <xdr:cNvPr id="91" name="テキスト ボックス 90"/>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2" name="円/楕円 91"/>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3" name="テキスト ボックス 92"/>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4" name="円/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公債費償還額の減少に伴い、比率も改善傾向となっている。</a:t>
          </a:r>
          <a:endParaRPr kumimoji="1" lang="en-US" altLang="ja-JP" sz="1300">
            <a:latin typeface="ＭＳ Ｐゴシック"/>
          </a:endParaRPr>
        </a:p>
        <a:p>
          <a:r>
            <a:rPr kumimoji="1" lang="ja-JP" altLang="en-US" sz="1300">
              <a:latin typeface="ＭＳ Ｐゴシック"/>
            </a:rPr>
            <a:t>経費削減の取り組みを継続し、現在の水準維持を目標とする。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72602</xdr:rowOff>
    </xdr:from>
    <xdr:to>
      <xdr:col>7</xdr:col>
      <xdr:colOff>152400</xdr:colOff>
      <xdr:row>62</xdr:row>
      <xdr:rowOff>161079</xdr:rowOff>
    </xdr:to>
    <xdr:cxnSp macro="">
      <xdr:nvCxnSpPr>
        <xdr:cNvPr id="130" name="直線コネクタ 129"/>
        <xdr:cNvCxnSpPr/>
      </xdr:nvCxnSpPr>
      <xdr:spPr>
        <a:xfrm>
          <a:off x="4114800" y="10702502"/>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72602</xdr:rowOff>
    </xdr:from>
    <xdr:to>
      <xdr:col>6</xdr:col>
      <xdr:colOff>0</xdr:colOff>
      <xdr:row>63</xdr:row>
      <xdr:rowOff>146473</xdr:rowOff>
    </xdr:to>
    <xdr:cxnSp macro="">
      <xdr:nvCxnSpPr>
        <xdr:cNvPr id="133" name="直線コネクタ 132"/>
        <xdr:cNvCxnSpPr/>
      </xdr:nvCxnSpPr>
      <xdr:spPr>
        <a:xfrm flipV="1">
          <a:off x="3225800" y="10702502"/>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94192</xdr:rowOff>
    </xdr:from>
    <xdr:to>
      <xdr:col>4</xdr:col>
      <xdr:colOff>482600</xdr:colOff>
      <xdr:row>63</xdr:row>
      <xdr:rowOff>146473</xdr:rowOff>
    </xdr:to>
    <xdr:cxnSp macro="">
      <xdr:nvCxnSpPr>
        <xdr:cNvPr id="136" name="直線コネクタ 135"/>
        <xdr:cNvCxnSpPr/>
      </xdr:nvCxnSpPr>
      <xdr:spPr>
        <a:xfrm>
          <a:off x="2336800" y="1089554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94192</xdr:rowOff>
    </xdr:from>
    <xdr:to>
      <xdr:col>3</xdr:col>
      <xdr:colOff>279400</xdr:colOff>
      <xdr:row>64</xdr:row>
      <xdr:rowOff>99695</xdr:rowOff>
    </xdr:to>
    <xdr:cxnSp macro="">
      <xdr:nvCxnSpPr>
        <xdr:cNvPr id="139" name="直線コネクタ 138"/>
        <xdr:cNvCxnSpPr/>
      </xdr:nvCxnSpPr>
      <xdr:spPr>
        <a:xfrm flipV="1">
          <a:off x="1447800" y="10895542"/>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110279</xdr:rowOff>
    </xdr:from>
    <xdr:to>
      <xdr:col>7</xdr:col>
      <xdr:colOff>203200</xdr:colOff>
      <xdr:row>63</xdr:row>
      <xdr:rowOff>40429</xdr:rowOff>
    </xdr:to>
    <xdr:sp macro="" textlink="">
      <xdr:nvSpPr>
        <xdr:cNvPr id="149" name="円/楕円 148"/>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126806</xdr:rowOff>
    </xdr:from>
    <xdr:ext cx="762000" cy="259045"/>
    <xdr:sp macro="" textlink="">
      <xdr:nvSpPr>
        <xdr:cNvPr id="150" name="財政構造の弾力性該当値テキスト"/>
        <xdr:cNvSpPr txBox="1"/>
      </xdr:nvSpPr>
      <xdr:spPr>
        <a:xfrm>
          <a:off x="50419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21802</xdr:rowOff>
    </xdr:from>
    <xdr:to>
      <xdr:col>6</xdr:col>
      <xdr:colOff>50800</xdr:colOff>
      <xdr:row>62</xdr:row>
      <xdr:rowOff>123402</xdr:rowOff>
    </xdr:to>
    <xdr:sp macro="" textlink="">
      <xdr:nvSpPr>
        <xdr:cNvPr id="151" name="円/楕円 150"/>
        <xdr:cNvSpPr/>
      </xdr:nvSpPr>
      <xdr:spPr>
        <a:xfrm>
          <a:off x="4064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133579</xdr:rowOff>
    </xdr:from>
    <xdr:ext cx="736600" cy="259045"/>
    <xdr:sp macro="" textlink="">
      <xdr:nvSpPr>
        <xdr:cNvPr id="152" name="テキスト ボックス 151"/>
        <xdr:cNvSpPr txBox="1"/>
      </xdr:nvSpPr>
      <xdr:spPr>
        <a:xfrm>
          <a:off x="3733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95673</xdr:rowOff>
    </xdr:from>
    <xdr:to>
      <xdr:col>4</xdr:col>
      <xdr:colOff>533400</xdr:colOff>
      <xdr:row>64</xdr:row>
      <xdr:rowOff>25823</xdr:rowOff>
    </xdr:to>
    <xdr:sp macro="" textlink="">
      <xdr:nvSpPr>
        <xdr:cNvPr id="153" name="円/楕円 152"/>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54" name="テキスト ボックス 153"/>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43392</xdr:rowOff>
    </xdr:from>
    <xdr:to>
      <xdr:col>3</xdr:col>
      <xdr:colOff>330200</xdr:colOff>
      <xdr:row>63</xdr:row>
      <xdr:rowOff>144992</xdr:rowOff>
    </xdr:to>
    <xdr:sp macro="" textlink="">
      <xdr:nvSpPr>
        <xdr:cNvPr id="155" name="円/楕円 154"/>
        <xdr:cNvSpPr/>
      </xdr:nvSpPr>
      <xdr:spPr>
        <a:xfrm>
          <a:off x="2286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129769</xdr:rowOff>
    </xdr:from>
    <xdr:ext cx="762000" cy="259045"/>
    <xdr:sp macro="" textlink="">
      <xdr:nvSpPr>
        <xdr:cNvPr id="156" name="テキスト ボックス 155"/>
        <xdr:cNvSpPr txBox="1"/>
      </xdr:nvSpPr>
      <xdr:spPr>
        <a:xfrm>
          <a:off x="1955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48895</xdr:rowOff>
    </xdr:from>
    <xdr:to>
      <xdr:col>2</xdr:col>
      <xdr:colOff>127000</xdr:colOff>
      <xdr:row>64</xdr:row>
      <xdr:rowOff>150495</xdr:rowOff>
    </xdr:to>
    <xdr:sp macro="" textlink="">
      <xdr:nvSpPr>
        <xdr:cNvPr id="157" name="円/楕円 156"/>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135272</xdr:rowOff>
    </xdr:from>
    <xdr:ext cx="762000" cy="259045"/>
    <xdr:sp macro="" textlink="">
      <xdr:nvSpPr>
        <xdr:cNvPr id="158" name="テキスト ボックス 157"/>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[315,870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人件費、物件費とも前年度決算額と比較して増加しており、類似団体平均を上回る。</a:t>
          </a:r>
          <a:endParaRPr kumimoji="1" lang="en-US" altLang="ja-JP" sz="1300">
            <a:latin typeface="ＭＳ Ｐゴシック"/>
          </a:endParaRPr>
        </a:p>
        <a:p>
          <a:r>
            <a:rPr kumimoji="1" lang="ja-JP" altLang="en-US" sz="1300">
              <a:latin typeface="ＭＳ Ｐゴシック"/>
            </a:rPr>
            <a:t>　人件費については、必要最小限の人員補充、物件費については、事務事業の見直しによる経費削減により、引き続き歳出の抑制に努める。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16652</xdr:rowOff>
    </xdr:from>
    <xdr:to>
      <xdr:col>7</xdr:col>
      <xdr:colOff>152400</xdr:colOff>
      <xdr:row>84</xdr:row>
      <xdr:rowOff>85548</xdr:rowOff>
    </xdr:to>
    <xdr:cxnSp macro="">
      <xdr:nvCxnSpPr>
        <xdr:cNvPr id="195" name="直線コネクタ 194"/>
        <xdr:cNvCxnSpPr/>
      </xdr:nvCxnSpPr>
      <xdr:spPr>
        <a:xfrm>
          <a:off x="4114800" y="14418452"/>
          <a:ext cx="838200" cy="6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16652</xdr:rowOff>
    </xdr:from>
    <xdr:to>
      <xdr:col>6</xdr:col>
      <xdr:colOff>0</xdr:colOff>
      <xdr:row>84</xdr:row>
      <xdr:rowOff>29637</xdr:rowOff>
    </xdr:to>
    <xdr:cxnSp macro="">
      <xdr:nvCxnSpPr>
        <xdr:cNvPr id="198" name="直線コネクタ 197"/>
        <xdr:cNvCxnSpPr/>
      </xdr:nvCxnSpPr>
      <xdr:spPr>
        <a:xfrm flipV="1">
          <a:off x="3225800" y="14418452"/>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149107</xdr:rowOff>
    </xdr:from>
    <xdr:to>
      <xdr:col>4</xdr:col>
      <xdr:colOff>482600</xdr:colOff>
      <xdr:row>84</xdr:row>
      <xdr:rowOff>29637</xdr:rowOff>
    </xdr:to>
    <xdr:cxnSp macro="">
      <xdr:nvCxnSpPr>
        <xdr:cNvPr id="201" name="直線コネクタ 200"/>
        <xdr:cNvCxnSpPr/>
      </xdr:nvCxnSpPr>
      <xdr:spPr>
        <a:xfrm>
          <a:off x="2336800" y="14379457"/>
          <a:ext cx="889000" cy="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133020</xdr:rowOff>
    </xdr:from>
    <xdr:to>
      <xdr:col>3</xdr:col>
      <xdr:colOff>279400</xdr:colOff>
      <xdr:row>83</xdr:row>
      <xdr:rowOff>149107</xdr:rowOff>
    </xdr:to>
    <xdr:cxnSp macro="">
      <xdr:nvCxnSpPr>
        <xdr:cNvPr id="204" name="直線コネクタ 203"/>
        <xdr:cNvCxnSpPr/>
      </xdr:nvCxnSpPr>
      <xdr:spPr>
        <a:xfrm>
          <a:off x="1447800" y="143633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34748</xdr:rowOff>
    </xdr:from>
    <xdr:to>
      <xdr:col>7</xdr:col>
      <xdr:colOff>203200</xdr:colOff>
      <xdr:row>84</xdr:row>
      <xdr:rowOff>136348</xdr:rowOff>
    </xdr:to>
    <xdr:sp macro="" textlink="">
      <xdr:nvSpPr>
        <xdr:cNvPr id="214" name="円/楕円 213"/>
        <xdr:cNvSpPr/>
      </xdr:nvSpPr>
      <xdr:spPr>
        <a:xfrm>
          <a:off x="4902200" y="144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6825</xdr:rowOff>
    </xdr:from>
    <xdr:ext cx="762000" cy="259045"/>
    <xdr:sp macro="" textlink="">
      <xdr:nvSpPr>
        <xdr:cNvPr id="215" name="人件費・物件費等の状況該当値テキスト"/>
        <xdr:cNvSpPr txBox="1"/>
      </xdr:nvSpPr>
      <xdr:spPr>
        <a:xfrm>
          <a:off x="5041900" y="1440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315,870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137302</xdr:rowOff>
    </xdr:from>
    <xdr:to>
      <xdr:col>6</xdr:col>
      <xdr:colOff>50800</xdr:colOff>
      <xdr:row>84</xdr:row>
      <xdr:rowOff>67452</xdr:rowOff>
    </xdr:to>
    <xdr:sp macro="" textlink="">
      <xdr:nvSpPr>
        <xdr:cNvPr id="216" name="円/楕円 215"/>
        <xdr:cNvSpPr/>
      </xdr:nvSpPr>
      <xdr:spPr>
        <a:xfrm>
          <a:off x="4064000" y="143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52229</xdr:rowOff>
    </xdr:from>
    <xdr:ext cx="736600" cy="259045"/>
    <xdr:sp macro="" textlink="">
      <xdr:nvSpPr>
        <xdr:cNvPr id="217" name="テキスト ボックス 216"/>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295,883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150287</xdr:rowOff>
    </xdr:from>
    <xdr:to>
      <xdr:col>4</xdr:col>
      <xdr:colOff>533400</xdr:colOff>
      <xdr:row>84</xdr:row>
      <xdr:rowOff>80437</xdr:rowOff>
    </xdr:to>
    <xdr:sp macro="" textlink="">
      <xdr:nvSpPr>
        <xdr:cNvPr id="218" name="円/楕円 217"/>
        <xdr:cNvSpPr/>
      </xdr:nvSpPr>
      <xdr:spPr>
        <a:xfrm>
          <a:off x="3175000" y="143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65214</xdr:rowOff>
    </xdr:from>
    <xdr:ext cx="762000" cy="259045"/>
    <xdr:sp macro="" textlink="">
      <xdr:nvSpPr>
        <xdr:cNvPr id="219" name="テキスト ボックス 218"/>
        <xdr:cNvSpPr txBox="1"/>
      </xdr:nvSpPr>
      <xdr:spPr>
        <a:xfrm>
          <a:off x="2844800" y="1446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98307</xdr:rowOff>
    </xdr:from>
    <xdr:to>
      <xdr:col>3</xdr:col>
      <xdr:colOff>330200</xdr:colOff>
      <xdr:row>84</xdr:row>
      <xdr:rowOff>28457</xdr:rowOff>
    </xdr:to>
    <xdr:sp macro="" textlink="">
      <xdr:nvSpPr>
        <xdr:cNvPr id="220" name="円/楕円 219"/>
        <xdr:cNvSpPr/>
      </xdr:nvSpPr>
      <xdr:spPr>
        <a:xfrm>
          <a:off x="2286000" y="143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13234</xdr:rowOff>
    </xdr:from>
    <xdr:ext cx="762000" cy="259045"/>
    <xdr:sp macro="" textlink="">
      <xdr:nvSpPr>
        <xdr:cNvPr id="221" name="テキスト ボックス 220"/>
        <xdr:cNvSpPr txBox="1"/>
      </xdr:nvSpPr>
      <xdr:spPr>
        <a:xfrm>
          <a:off x="1955800" y="144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284,571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82220</xdr:rowOff>
    </xdr:from>
    <xdr:to>
      <xdr:col>2</xdr:col>
      <xdr:colOff>127000</xdr:colOff>
      <xdr:row>84</xdr:row>
      <xdr:rowOff>12370</xdr:rowOff>
    </xdr:to>
    <xdr:sp macro="" textlink="">
      <xdr:nvSpPr>
        <xdr:cNvPr id="222" name="円/楕円 221"/>
        <xdr:cNvSpPr/>
      </xdr:nvSpPr>
      <xdr:spPr>
        <a:xfrm>
          <a:off x="1397000" y="143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168597</xdr:rowOff>
    </xdr:from>
    <xdr:ext cx="762000" cy="259045"/>
    <xdr:sp macro="" textlink="">
      <xdr:nvSpPr>
        <xdr:cNvPr id="223" name="テキスト ボックス 222"/>
        <xdr:cNvSpPr txBox="1"/>
      </xdr:nvSpPr>
      <xdr:spPr>
        <a:xfrm>
          <a:off x="1066800" y="143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279,904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給与制度については、ほぼ国に準拠しており、</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については、臨時措置として国家公務員給与が減額となったため、指数が上昇している。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については、</a:t>
          </a:r>
          <a:r>
            <a:rPr kumimoji="1" lang="en-US" altLang="ja-JP" sz="1300">
              <a:latin typeface="ＭＳ Ｐゴシック"/>
            </a:rPr>
            <a:t>H22</a:t>
          </a:r>
          <a:r>
            <a:rPr kumimoji="1" lang="ja-JP" altLang="en-US" sz="1300">
              <a:latin typeface="ＭＳ Ｐゴシック"/>
            </a:rPr>
            <a:t>に近い指数となっているが、類似団体平均値を上回っており、独自の給与削減措置を実施していないことが要因である。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88</xdr:row>
      <xdr:rowOff>67563</xdr:rowOff>
    </xdr:to>
    <xdr:cxnSp macro="">
      <xdr:nvCxnSpPr>
        <xdr:cNvPr id="255" name="直線コネクタ 254"/>
        <xdr:cNvCxnSpPr/>
      </xdr:nvCxnSpPr>
      <xdr:spPr>
        <a:xfrm flipV="1">
          <a:off x="16179800" y="14769085"/>
          <a:ext cx="838200" cy="3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38608</xdr:rowOff>
    </xdr:from>
    <xdr:to>
      <xdr:col>23</xdr:col>
      <xdr:colOff>406400</xdr:colOff>
      <xdr:row>88</xdr:row>
      <xdr:rowOff>67563</xdr:rowOff>
    </xdr:to>
    <xdr:cxnSp macro="">
      <xdr:nvCxnSpPr>
        <xdr:cNvPr id="258" name="直線コネクタ 257"/>
        <xdr:cNvCxnSpPr/>
      </xdr:nvCxnSpPr>
      <xdr:spPr>
        <a:xfrm>
          <a:off x="15290800" y="1512620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72644</xdr:rowOff>
    </xdr:from>
    <xdr:to>
      <xdr:col>22</xdr:col>
      <xdr:colOff>203200</xdr:colOff>
      <xdr:row>88</xdr:row>
      <xdr:rowOff>38608</xdr:rowOff>
    </xdr:to>
    <xdr:cxnSp macro="">
      <xdr:nvCxnSpPr>
        <xdr:cNvPr id="261" name="直線コネクタ 260"/>
        <xdr:cNvCxnSpPr/>
      </xdr:nvCxnSpPr>
      <xdr:spPr>
        <a:xfrm>
          <a:off x="14401800" y="14817344"/>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86</xdr:row>
      <xdr:rowOff>72644</xdr:rowOff>
    </xdr:to>
    <xdr:cxnSp macro="">
      <xdr:nvCxnSpPr>
        <xdr:cNvPr id="264" name="直線コネクタ 263"/>
        <xdr:cNvCxnSpPr/>
      </xdr:nvCxnSpPr>
      <xdr:spPr>
        <a:xfrm>
          <a:off x="13512800" y="1471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4" name="円/楕円 273"/>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5"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16763</xdr:rowOff>
    </xdr:from>
    <xdr:to>
      <xdr:col>23</xdr:col>
      <xdr:colOff>457200</xdr:colOff>
      <xdr:row>88</xdr:row>
      <xdr:rowOff>118363</xdr:rowOff>
    </xdr:to>
    <xdr:sp macro="" textlink="">
      <xdr:nvSpPr>
        <xdr:cNvPr id="276" name="円/楕円 275"/>
        <xdr:cNvSpPr/>
      </xdr:nvSpPr>
      <xdr:spPr>
        <a:xfrm>
          <a:off x="16129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103140</xdr:rowOff>
    </xdr:from>
    <xdr:ext cx="736600" cy="259045"/>
    <xdr:sp macro="" textlink="">
      <xdr:nvSpPr>
        <xdr:cNvPr id="277" name="テキスト ボックス 276"/>
        <xdr:cNvSpPr txBox="1"/>
      </xdr:nvSpPr>
      <xdr:spPr>
        <a:xfrm>
          <a:off x="15798800" y="151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159258</xdr:rowOff>
    </xdr:from>
    <xdr:to>
      <xdr:col>22</xdr:col>
      <xdr:colOff>254000</xdr:colOff>
      <xdr:row>88</xdr:row>
      <xdr:rowOff>89408</xdr:rowOff>
    </xdr:to>
    <xdr:sp macro="" textlink="">
      <xdr:nvSpPr>
        <xdr:cNvPr id="278" name="円/楕円 277"/>
        <xdr:cNvSpPr/>
      </xdr:nvSpPr>
      <xdr:spPr>
        <a:xfrm>
          <a:off x="15240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74185</xdr:rowOff>
    </xdr:from>
    <xdr:ext cx="762000" cy="259045"/>
    <xdr:sp macro="" textlink="">
      <xdr:nvSpPr>
        <xdr:cNvPr id="279" name="テキスト ボックス 278"/>
        <xdr:cNvSpPr txBox="1"/>
      </xdr:nvSpPr>
      <xdr:spPr>
        <a:xfrm>
          <a:off x="14909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21844</xdr:rowOff>
    </xdr:from>
    <xdr:to>
      <xdr:col>21</xdr:col>
      <xdr:colOff>50800</xdr:colOff>
      <xdr:row>86</xdr:row>
      <xdr:rowOff>123444</xdr:rowOff>
    </xdr:to>
    <xdr:sp macro="" textlink="">
      <xdr:nvSpPr>
        <xdr:cNvPr id="280" name="円/楕円 279"/>
        <xdr:cNvSpPr/>
      </xdr:nvSpPr>
      <xdr:spPr>
        <a:xfrm>
          <a:off x="14351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108221</xdr:rowOff>
    </xdr:from>
    <xdr:ext cx="762000" cy="259045"/>
    <xdr:sp macro="" textlink="">
      <xdr:nvSpPr>
        <xdr:cNvPr id="281" name="テキスト ボックス 280"/>
        <xdr:cNvSpPr txBox="1"/>
      </xdr:nvSpPr>
      <xdr:spPr>
        <a:xfrm>
          <a:off x="14020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87122</xdr:rowOff>
    </xdr:from>
    <xdr:to>
      <xdr:col>19</xdr:col>
      <xdr:colOff>533400</xdr:colOff>
      <xdr:row>86</xdr:row>
      <xdr:rowOff>17272</xdr:rowOff>
    </xdr:to>
    <xdr:sp macro="" textlink="">
      <xdr:nvSpPr>
        <xdr:cNvPr id="282" name="円/楕円 281"/>
        <xdr:cNvSpPr/>
      </xdr:nvSpPr>
      <xdr:spPr>
        <a:xfrm>
          <a:off x="13462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2049</xdr:rowOff>
    </xdr:from>
    <xdr:ext cx="762000" cy="259045"/>
    <xdr:sp macro="" textlink="">
      <xdr:nvSpPr>
        <xdr:cNvPr id="283" name="テキスト ボックス 282"/>
        <xdr:cNvSpPr txBox="1"/>
      </xdr:nvSpPr>
      <xdr:spPr>
        <a:xfrm>
          <a:off x="13131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町の面積が広く支所を設置しなければならないことから、類似団体平均を上回る水準で推移している。</a:t>
          </a:r>
          <a:endParaRPr kumimoji="1" lang="en-US" altLang="ja-JP" sz="1300">
            <a:latin typeface="ＭＳ Ｐゴシック"/>
          </a:endParaRPr>
        </a:p>
        <a:p>
          <a:r>
            <a:rPr kumimoji="1" lang="ja-JP" altLang="en-US" sz="1300">
              <a:latin typeface="ＭＳ Ｐゴシック"/>
            </a:rPr>
            <a:t>　引き続き業務の見直し、効率化を図り、住民サービスを低下させることなく、適正な定員管理に努める。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101890</xdr:rowOff>
    </xdr:from>
    <xdr:to>
      <xdr:col>24</xdr:col>
      <xdr:colOff>558800</xdr:colOff>
      <xdr:row>64</xdr:row>
      <xdr:rowOff>51780</xdr:rowOff>
    </xdr:to>
    <xdr:cxnSp macro="">
      <xdr:nvCxnSpPr>
        <xdr:cNvPr id="320" name="直線コネクタ 319"/>
        <xdr:cNvCxnSpPr/>
      </xdr:nvCxnSpPr>
      <xdr:spPr>
        <a:xfrm>
          <a:off x="16179800" y="10903240"/>
          <a:ext cx="8382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1"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101890</xdr:rowOff>
    </xdr:from>
    <xdr:to>
      <xdr:col>23</xdr:col>
      <xdr:colOff>406400</xdr:colOff>
      <xdr:row>63</xdr:row>
      <xdr:rowOff>107406</xdr:rowOff>
    </xdr:to>
    <xdr:cxnSp macro="">
      <xdr:nvCxnSpPr>
        <xdr:cNvPr id="323" name="直線コネクタ 322"/>
        <xdr:cNvCxnSpPr/>
      </xdr:nvCxnSpPr>
      <xdr:spPr>
        <a:xfrm flipV="1">
          <a:off x="15290800" y="10903240"/>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5" name="テキスト ボックス 324"/>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19848</xdr:rowOff>
    </xdr:from>
    <xdr:to>
      <xdr:col>22</xdr:col>
      <xdr:colOff>203200</xdr:colOff>
      <xdr:row>63</xdr:row>
      <xdr:rowOff>107406</xdr:rowOff>
    </xdr:to>
    <xdr:cxnSp macro="">
      <xdr:nvCxnSpPr>
        <xdr:cNvPr id="326" name="直線コネクタ 325"/>
        <xdr:cNvCxnSpPr/>
      </xdr:nvCxnSpPr>
      <xdr:spPr>
        <a:xfrm>
          <a:off x="14401800" y="10821198"/>
          <a:ext cx="889000" cy="8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28" name="テキスト ボックス 327"/>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19848</xdr:rowOff>
    </xdr:from>
    <xdr:to>
      <xdr:col>21</xdr:col>
      <xdr:colOff>0</xdr:colOff>
      <xdr:row>63</xdr:row>
      <xdr:rowOff>49494</xdr:rowOff>
    </xdr:to>
    <xdr:cxnSp macro="">
      <xdr:nvCxnSpPr>
        <xdr:cNvPr id="329" name="直線コネクタ 328"/>
        <xdr:cNvCxnSpPr/>
      </xdr:nvCxnSpPr>
      <xdr:spPr>
        <a:xfrm flipV="1">
          <a:off x="13512800" y="10821198"/>
          <a:ext cx="8890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1" name="テキスト ボックス 330"/>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3" name="テキスト ボックス 332"/>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980</xdr:rowOff>
    </xdr:from>
    <xdr:to>
      <xdr:col>24</xdr:col>
      <xdr:colOff>609600</xdr:colOff>
      <xdr:row>64</xdr:row>
      <xdr:rowOff>102580</xdr:rowOff>
    </xdr:to>
    <xdr:sp macro="" textlink="">
      <xdr:nvSpPr>
        <xdr:cNvPr id="339" name="円/楕円 338"/>
        <xdr:cNvSpPr/>
      </xdr:nvSpPr>
      <xdr:spPr>
        <a:xfrm>
          <a:off x="16967200" y="109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144507</xdr:rowOff>
    </xdr:from>
    <xdr:ext cx="762000" cy="259045"/>
    <xdr:sp macro="" textlink="">
      <xdr:nvSpPr>
        <xdr:cNvPr id="340" name="定員管理の状況該当値テキスト"/>
        <xdr:cNvSpPr txBox="1"/>
      </xdr:nvSpPr>
      <xdr:spPr>
        <a:xfrm>
          <a:off x="17106900" y="109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51090</xdr:rowOff>
    </xdr:from>
    <xdr:to>
      <xdr:col>23</xdr:col>
      <xdr:colOff>457200</xdr:colOff>
      <xdr:row>63</xdr:row>
      <xdr:rowOff>152690</xdr:rowOff>
    </xdr:to>
    <xdr:sp macro="" textlink="">
      <xdr:nvSpPr>
        <xdr:cNvPr id="341" name="円/楕円 340"/>
        <xdr:cNvSpPr/>
      </xdr:nvSpPr>
      <xdr:spPr>
        <a:xfrm>
          <a:off x="16129000" y="108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137467</xdr:rowOff>
    </xdr:from>
    <xdr:ext cx="736600" cy="259045"/>
    <xdr:sp macro="" textlink="">
      <xdr:nvSpPr>
        <xdr:cNvPr id="342" name="テキスト ボックス 341"/>
        <xdr:cNvSpPr txBox="1"/>
      </xdr:nvSpPr>
      <xdr:spPr>
        <a:xfrm>
          <a:off x="15798800" y="1093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56606</xdr:rowOff>
    </xdr:from>
    <xdr:to>
      <xdr:col>22</xdr:col>
      <xdr:colOff>254000</xdr:colOff>
      <xdr:row>63</xdr:row>
      <xdr:rowOff>158206</xdr:rowOff>
    </xdr:to>
    <xdr:sp macro="" textlink="">
      <xdr:nvSpPr>
        <xdr:cNvPr id="343" name="円/楕円 342"/>
        <xdr:cNvSpPr/>
      </xdr:nvSpPr>
      <xdr:spPr>
        <a:xfrm>
          <a:off x="15240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142983</xdr:rowOff>
    </xdr:from>
    <xdr:ext cx="762000" cy="259045"/>
    <xdr:sp macro="" textlink="">
      <xdr:nvSpPr>
        <xdr:cNvPr id="344" name="テキスト ボックス 343"/>
        <xdr:cNvSpPr txBox="1"/>
      </xdr:nvSpPr>
      <xdr:spPr>
        <a:xfrm>
          <a:off x="14909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140498</xdr:rowOff>
    </xdr:from>
    <xdr:to>
      <xdr:col>21</xdr:col>
      <xdr:colOff>50800</xdr:colOff>
      <xdr:row>63</xdr:row>
      <xdr:rowOff>70648</xdr:rowOff>
    </xdr:to>
    <xdr:sp macro="" textlink="">
      <xdr:nvSpPr>
        <xdr:cNvPr id="345" name="円/楕円 344"/>
        <xdr:cNvSpPr/>
      </xdr:nvSpPr>
      <xdr:spPr>
        <a:xfrm>
          <a:off x="14351000" y="107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55425</xdr:rowOff>
    </xdr:from>
    <xdr:ext cx="762000" cy="259045"/>
    <xdr:sp macro="" textlink="">
      <xdr:nvSpPr>
        <xdr:cNvPr id="346" name="テキスト ボックス 345"/>
        <xdr:cNvSpPr txBox="1"/>
      </xdr:nvSpPr>
      <xdr:spPr>
        <a:xfrm>
          <a:off x="14020800" y="1085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170144</xdr:rowOff>
    </xdr:from>
    <xdr:to>
      <xdr:col>19</xdr:col>
      <xdr:colOff>533400</xdr:colOff>
      <xdr:row>63</xdr:row>
      <xdr:rowOff>100294</xdr:rowOff>
    </xdr:to>
    <xdr:sp macro="" textlink="">
      <xdr:nvSpPr>
        <xdr:cNvPr id="347" name="円/楕円 346"/>
        <xdr:cNvSpPr/>
      </xdr:nvSpPr>
      <xdr:spPr>
        <a:xfrm>
          <a:off x="13462000" y="108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85071</xdr:rowOff>
    </xdr:from>
    <xdr:ext cx="762000" cy="259045"/>
    <xdr:sp macro="" textlink="">
      <xdr:nvSpPr>
        <xdr:cNvPr id="348" name="テキスト ボックス 347"/>
        <xdr:cNvSpPr txBox="1"/>
      </xdr:nvSpPr>
      <xdr:spPr>
        <a:xfrm>
          <a:off x="13131800" y="1088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過去の事業に係る地方債の償還終了等により、年々比率は改善されており、類似団体平均を下回っている。</a:t>
          </a:r>
          <a:endParaRPr kumimoji="1" lang="en-US" altLang="ja-JP" sz="1300">
            <a:latin typeface="ＭＳ Ｐゴシック"/>
          </a:endParaRPr>
        </a:p>
        <a:p>
          <a:r>
            <a:rPr kumimoji="1" lang="ja-JP" altLang="en-US" sz="1300">
              <a:latin typeface="ＭＳ Ｐゴシック"/>
            </a:rPr>
            <a:t>　今後も緊急性・必要性の高い事業を選択していくことにより、新規事業に係る起債発行額の抑制を図る。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42545</xdr:rowOff>
    </xdr:from>
    <xdr:to>
      <xdr:col>24</xdr:col>
      <xdr:colOff>558800</xdr:colOff>
      <xdr:row>40</xdr:row>
      <xdr:rowOff>108903</xdr:rowOff>
    </xdr:to>
    <xdr:cxnSp macro="">
      <xdr:nvCxnSpPr>
        <xdr:cNvPr id="378" name="直線コネクタ 377"/>
        <xdr:cNvCxnSpPr/>
      </xdr:nvCxnSpPr>
      <xdr:spPr>
        <a:xfrm flipV="1">
          <a:off x="16179800" y="690054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41</xdr:row>
      <xdr:rowOff>64135</xdr:rowOff>
    </xdr:to>
    <xdr:cxnSp macro="">
      <xdr:nvCxnSpPr>
        <xdr:cNvPr id="381" name="直線コネクタ 380"/>
        <xdr:cNvCxnSpPr/>
      </xdr:nvCxnSpPr>
      <xdr:spPr>
        <a:xfrm flipV="1">
          <a:off x="15290800" y="696690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64135</xdr:rowOff>
    </xdr:from>
    <xdr:to>
      <xdr:col>22</xdr:col>
      <xdr:colOff>203200</xdr:colOff>
      <xdr:row>42</xdr:row>
      <xdr:rowOff>67628</xdr:rowOff>
    </xdr:to>
    <xdr:cxnSp macro="">
      <xdr:nvCxnSpPr>
        <xdr:cNvPr id="384" name="直線コネクタ 383"/>
        <xdr:cNvCxnSpPr/>
      </xdr:nvCxnSpPr>
      <xdr:spPr>
        <a:xfrm flipV="1">
          <a:off x="14401800" y="709358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67628</xdr:rowOff>
    </xdr:from>
    <xdr:to>
      <xdr:col>21</xdr:col>
      <xdr:colOff>0</xdr:colOff>
      <xdr:row>43</xdr:row>
      <xdr:rowOff>83185</xdr:rowOff>
    </xdr:to>
    <xdr:cxnSp macro="">
      <xdr:nvCxnSpPr>
        <xdr:cNvPr id="387" name="直線コネクタ 386"/>
        <xdr:cNvCxnSpPr/>
      </xdr:nvCxnSpPr>
      <xdr:spPr>
        <a:xfrm flipV="1">
          <a:off x="13512800" y="726852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89" name="テキスト ボックス 388"/>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1" name="テキスト ボックス 390"/>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163195</xdr:rowOff>
    </xdr:from>
    <xdr:to>
      <xdr:col>24</xdr:col>
      <xdr:colOff>609600</xdr:colOff>
      <xdr:row>40</xdr:row>
      <xdr:rowOff>93345</xdr:rowOff>
    </xdr:to>
    <xdr:sp macro="" textlink="">
      <xdr:nvSpPr>
        <xdr:cNvPr id="397" name="円/楕円 396"/>
        <xdr:cNvSpPr/>
      </xdr:nvSpPr>
      <xdr:spPr>
        <a:xfrm>
          <a:off x="169672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8272</xdr:rowOff>
    </xdr:from>
    <xdr:ext cx="762000" cy="259045"/>
    <xdr:sp macro="" textlink="">
      <xdr:nvSpPr>
        <xdr:cNvPr id="398" name="公債費負担の状況該当値テキスト"/>
        <xdr:cNvSpPr txBox="1"/>
      </xdr:nvSpPr>
      <xdr:spPr>
        <a:xfrm>
          <a:off x="171069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399" name="円/楕円 398"/>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169880</xdr:rowOff>
    </xdr:from>
    <xdr:ext cx="736600" cy="259045"/>
    <xdr:sp macro="" textlink="">
      <xdr:nvSpPr>
        <xdr:cNvPr id="400" name="テキスト ボックス 399"/>
        <xdr:cNvSpPr txBox="1"/>
      </xdr:nvSpPr>
      <xdr:spPr>
        <a:xfrm>
          <a:off x="15798800" y="668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13335</xdr:rowOff>
    </xdr:from>
    <xdr:to>
      <xdr:col>22</xdr:col>
      <xdr:colOff>254000</xdr:colOff>
      <xdr:row>41</xdr:row>
      <xdr:rowOff>114935</xdr:rowOff>
    </xdr:to>
    <xdr:sp macro="" textlink="">
      <xdr:nvSpPr>
        <xdr:cNvPr id="401" name="円/楕円 400"/>
        <xdr:cNvSpPr/>
      </xdr:nvSpPr>
      <xdr:spPr>
        <a:xfrm>
          <a:off x="15240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125112</xdr:rowOff>
    </xdr:from>
    <xdr:ext cx="762000" cy="259045"/>
    <xdr:sp macro="" textlink="">
      <xdr:nvSpPr>
        <xdr:cNvPr id="402" name="テキスト ボックス 401"/>
        <xdr:cNvSpPr txBox="1"/>
      </xdr:nvSpPr>
      <xdr:spPr>
        <a:xfrm>
          <a:off x="14909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16828</xdr:rowOff>
    </xdr:from>
    <xdr:to>
      <xdr:col>21</xdr:col>
      <xdr:colOff>50800</xdr:colOff>
      <xdr:row>42</xdr:row>
      <xdr:rowOff>118428</xdr:rowOff>
    </xdr:to>
    <xdr:sp macro="" textlink="">
      <xdr:nvSpPr>
        <xdr:cNvPr id="403" name="円/楕円 402"/>
        <xdr:cNvSpPr/>
      </xdr:nvSpPr>
      <xdr:spPr>
        <a:xfrm>
          <a:off x="14351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103205</xdr:rowOff>
    </xdr:from>
    <xdr:ext cx="762000" cy="259045"/>
    <xdr:sp macro="" textlink="">
      <xdr:nvSpPr>
        <xdr:cNvPr id="404" name="テキスト ボックス 403"/>
        <xdr:cNvSpPr txBox="1"/>
      </xdr:nvSpPr>
      <xdr:spPr>
        <a:xfrm>
          <a:off x="14020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32385</xdr:rowOff>
    </xdr:from>
    <xdr:to>
      <xdr:col>19</xdr:col>
      <xdr:colOff>533400</xdr:colOff>
      <xdr:row>43</xdr:row>
      <xdr:rowOff>133985</xdr:rowOff>
    </xdr:to>
    <xdr:sp macro="" textlink="">
      <xdr:nvSpPr>
        <xdr:cNvPr id="405" name="円/楕円 404"/>
        <xdr:cNvSpPr/>
      </xdr:nvSpPr>
      <xdr:spPr>
        <a:xfrm>
          <a:off x="13462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118762</xdr:rowOff>
    </xdr:from>
    <xdr:ext cx="762000" cy="259045"/>
    <xdr:sp macro="" textlink="">
      <xdr:nvSpPr>
        <xdr:cNvPr id="406" name="テキスト ボックス 405"/>
        <xdr:cNvSpPr txBox="1"/>
      </xdr:nvSpPr>
      <xdr:spPr>
        <a:xfrm>
          <a:off x="13131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平成２３年度より、充当可能財源（基金等）が将来負担額（地方債償還費等）を上回るため比率は算定されていない</a:t>
          </a:r>
          <a:endParaRPr kumimoji="1" lang="en-US" altLang="ja-JP" sz="1300">
            <a:latin typeface="ＭＳ Ｐゴシック"/>
          </a:endParaRPr>
        </a:p>
        <a:p>
          <a:r>
            <a:rPr kumimoji="1" lang="ja-JP" altLang="en-US" sz="1300">
              <a:latin typeface="ＭＳ Ｐゴシック"/>
            </a:rPr>
            <a:t>今後は、びらとり温泉改築事業に係る地方債の借り入れによる将来負担額の増加が見込まれるが、引き続き健全な比率の維持に努める。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52730</xdr:rowOff>
    </xdr:from>
    <xdr:to>
      <xdr:col>21</xdr:col>
      <xdr:colOff>0</xdr:colOff>
      <xdr:row>14</xdr:row>
      <xdr:rowOff>83617</xdr:rowOff>
    </xdr:to>
    <xdr:cxnSp macro="">
      <xdr:nvCxnSpPr>
        <xdr:cNvPr id="438" name="直線コネクタ 437"/>
        <xdr:cNvCxnSpPr/>
      </xdr:nvCxnSpPr>
      <xdr:spPr>
        <a:xfrm>
          <a:off x="13512800" y="2453030"/>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1" name="フローチャート : 判断 440"/>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2" name="テキスト ボックス 441"/>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5" name="フローチャート : 判断 444"/>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99636</xdr:rowOff>
    </xdr:from>
    <xdr:ext cx="762000" cy="259045"/>
    <xdr:sp macro="" textlink="">
      <xdr:nvSpPr>
        <xdr:cNvPr id="446" name="テキスト ボックス 445"/>
        <xdr:cNvSpPr txBox="1"/>
      </xdr:nvSpPr>
      <xdr:spPr>
        <a:xfrm>
          <a:off x="14020800" y="28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7" name="フローチャート : 判断 446"/>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99026</xdr:rowOff>
    </xdr:from>
    <xdr:ext cx="762000" cy="259045"/>
    <xdr:sp macro="" textlink="">
      <xdr:nvSpPr>
        <xdr:cNvPr id="448" name="テキスト ボックス 447"/>
        <xdr:cNvSpPr txBox="1"/>
      </xdr:nvSpPr>
      <xdr:spPr>
        <a:xfrm>
          <a:off x="13131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32817</xdr:rowOff>
    </xdr:from>
    <xdr:to>
      <xdr:col>21</xdr:col>
      <xdr:colOff>50800</xdr:colOff>
      <xdr:row>14</xdr:row>
      <xdr:rowOff>134417</xdr:rowOff>
    </xdr:to>
    <xdr:sp macro="" textlink="">
      <xdr:nvSpPr>
        <xdr:cNvPr id="454" name="円/楕円 453"/>
        <xdr:cNvSpPr/>
      </xdr:nvSpPr>
      <xdr:spPr>
        <a:xfrm>
          <a:off x="14351000" y="24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144594</xdr:rowOff>
    </xdr:from>
    <xdr:ext cx="762000" cy="259045"/>
    <xdr:sp macro="" textlink="">
      <xdr:nvSpPr>
        <xdr:cNvPr id="455" name="テキスト ボックス 454"/>
        <xdr:cNvSpPr txBox="1"/>
      </xdr:nvSpPr>
      <xdr:spPr>
        <a:xfrm>
          <a:off x="14020800" y="22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1930</xdr:rowOff>
    </xdr:from>
    <xdr:to>
      <xdr:col>19</xdr:col>
      <xdr:colOff>533400</xdr:colOff>
      <xdr:row>14</xdr:row>
      <xdr:rowOff>103530</xdr:rowOff>
    </xdr:to>
    <xdr:sp macro="" textlink="">
      <xdr:nvSpPr>
        <xdr:cNvPr id="456" name="円/楕円 455"/>
        <xdr:cNvSpPr/>
      </xdr:nvSpPr>
      <xdr:spPr>
        <a:xfrm>
          <a:off x="13462000" y="24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113707</xdr:rowOff>
    </xdr:from>
    <xdr:ext cx="762000" cy="259045"/>
    <xdr:sp macro="" textlink="">
      <xdr:nvSpPr>
        <xdr:cNvPr id="457" name="テキスト ボックス 456"/>
        <xdr:cNvSpPr txBox="1"/>
      </xdr:nvSpPr>
      <xdr:spPr>
        <a:xfrm>
          <a:off x="13131800" y="21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北海道平取町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5,520
5,454
743.16
6,278,408
6,187,925
86,737
3,825,736
5,744,579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人件費の経常収支比率は、「</a:t>
          </a:r>
          <a:r>
            <a:rPr kumimoji="1" lang="en-US" altLang="ja-JP" sz="1300">
              <a:latin typeface="ＭＳ Ｐゴシック"/>
            </a:rPr>
            <a:t>24.0</a:t>
          </a:r>
          <a:r>
            <a:rPr kumimoji="1" lang="ja-JP" altLang="en-US" sz="1300">
              <a:latin typeface="ＭＳ Ｐゴシック"/>
            </a:rPr>
            <a:t>％」と類似団体平均を上回る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については、退職手当組合精算納付金３，４００百万が要因となっている。</a:t>
          </a:r>
          <a:endParaRPr kumimoji="1" lang="en-US" altLang="ja-JP" sz="1300">
            <a:latin typeface="ＭＳ Ｐゴシック"/>
          </a:endParaRPr>
        </a:p>
        <a:p>
          <a:r>
            <a:rPr kumimoji="1" lang="ja-JP" altLang="en-US" sz="1300">
              <a:latin typeface="ＭＳ Ｐゴシック"/>
            </a:rPr>
            <a:t>　今後も、再任用制度の有効活用等、適正な定員管理を図りながら抑制に努める。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24130</xdr:rowOff>
    </xdr:to>
    <xdr:cxnSp macro="">
      <xdr:nvCxnSpPr>
        <xdr:cNvPr id="63" name="直線コネクタ 62"/>
        <xdr:cNvCxnSpPr/>
      </xdr:nvCxnSpPr>
      <xdr:spPr>
        <a:xfrm>
          <a:off x="3987800" y="6312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60706</xdr:rowOff>
    </xdr:to>
    <xdr:cxnSp macro="">
      <xdr:nvCxnSpPr>
        <xdr:cNvPr id="66" name="直線コネクタ 65"/>
        <xdr:cNvCxnSpPr/>
      </xdr:nvCxnSpPr>
      <xdr:spPr>
        <a:xfrm flipV="1">
          <a:off x="3098800" y="6312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60706</xdr:rowOff>
    </xdr:to>
    <xdr:cxnSp macro="">
      <xdr:nvCxnSpPr>
        <xdr:cNvPr id="69" name="直線コネクタ 68"/>
        <xdr:cNvCxnSpPr/>
      </xdr:nvCxnSpPr>
      <xdr:spPr>
        <a:xfrm>
          <a:off x="2209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56134</xdr:rowOff>
    </xdr:to>
    <xdr:cxnSp macro="">
      <xdr:nvCxnSpPr>
        <xdr:cNvPr id="72" name="直線コネクタ 71"/>
        <xdr:cNvCxnSpPr/>
      </xdr:nvCxnSpPr>
      <xdr:spPr>
        <a:xfrm flipV="1">
          <a:off x="1320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2" name="円/楕円 81"/>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3"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4" name="円/楕円 83"/>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85" name="テキスト ボックス 84"/>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9906</xdr:rowOff>
    </xdr:from>
    <xdr:to>
      <xdr:col>4</xdr:col>
      <xdr:colOff>396875</xdr:colOff>
      <xdr:row>37</xdr:row>
      <xdr:rowOff>111506</xdr:rowOff>
    </xdr:to>
    <xdr:sp macro="" textlink="">
      <xdr:nvSpPr>
        <xdr:cNvPr id="86" name="円/楕円 85"/>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96283</xdr:rowOff>
    </xdr:from>
    <xdr:ext cx="762000" cy="259045"/>
    <xdr:sp macro="" textlink="">
      <xdr:nvSpPr>
        <xdr:cNvPr id="87" name="テキスト ボックス 86"/>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8" name="円/楕円 87"/>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89" name="テキスト ボックス 88"/>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0" name="円/楕円 89"/>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91" name="テキスト ボックス 90"/>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物件費については、除雪車両と建設車両の更新費用等により、前年度比較で６，７００百万円の増となり、類似団体平均を上回る。</a:t>
          </a:r>
          <a:endParaRPr kumimoji="1" lang="en-US" altLang="ja-JP" sz="1300">
            <a:latin typeface="ＭＳ Ｐゴシック"/>
          </a:endParaRPr>
        </a:p>
        <a:p>
          <a:r>
            <a:rPr kumimoji="1" lang="ja-JP" altLang="en-US" sz="1300">
              <a:latin typeface="ＭＳ Ｐゴシック"/>
            </a:rPr>
            <a:t>　今後も消費税率改正等の影響により、増加が予想され、更なる経費削減の取り組みが必要となる。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51562</xdr:rowOff>
    </xdr:from>
    <xdr:to>
      <xdr:col>24</xdr:col>
      <xdr:colOff>31750</xdr:colOff>
      <xdr:row>17</xdr:row>
      <xdr:rowOff>165862</xdr:rowOff>
    </xdr:to>
    <xdr:cxnSp macro="">
      <xdr:nvCxnSpPr>
        <xdr:cNvPr id="121" name="直線コネクタ 120"/>
        <xdr:cNvCxnSpPr/>
      </xdr:nvCxnSpPr>
      <xdr:spPr>
        <a:xfrm>
          <a:off x="15671800" y="296621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51562</xdr:rowOff>
    </xdr:from>
    <xdr:to>
      <xdr:col>22</xdr:col>
      <xdr:colOff>565150</xdr:colOff>
      <xdr:row>17</xdr:row>
      <xdr:rowOff>110998</xdr:rowOff>
    </xdr:to>
    <xdr:cxnSp macro="">
      <xdr:nvCxnSpPr>
        <xdr:cNvPr id="124" name="直線コネクタ 123"/>
        <xdr:cNvCxnSpPr/>
      </xdr:nvCxnSpPr>
      <xdr:spPr>
        <a:xfrm flipV="1">
          <a:off x="14782800" y="2966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78994</xdr:rowOff>
    </xdr:from>
    <xdr:to>
      <xdr:col>21</xdr:col>
      <xdr:colOff>361950</xdr:colOff>
      <xdr:row>17</xdr:row>
      <xdr:rowOff>110998</xdr:rowOff>
    </xdr:to>
    <xdr:cxnSp macro="">
      <xdr:nvCxnSpPr>
        <xdr:cNvPr id="127" name="直線コネクタ 126"/>
        <xdr:cNvCxnSpPr/>
      </xdr:nvCxnSpPr>
      <xdr:spPr>
        <a:xfrm>
          <a:off x="13893800" y="2993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78994</xdr:rowOff>
    </xdr:from>
    <xdr:to>
      <xdr:col>20</xdr:col>
      <xdr:colOff>158750</xdr:colOff>
      <xdr:row>17</xdr:row>
      <xdr:rowOff>83566</xdr:rowOff>
    </xdr:to>
    <xdr:cxnSp macro="">
      <xdr:nvCxnSpPr>
        <xdr:cNvPr id="130" name="直線コネクタ 129"/>
        <xdr:cNvCxnSpPr/>
      </xdr:nvCxnSpPr>
      <xdr:spPr>
        <a:xfrm flipV="1">
          <a:off x="13004800" y="2993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115062</xdr:rowOff>
    </xdr:from>
    <xdr:to>
      <xdr:col>24</xdr:col>
      <xdr:colOff>82550</xdr:colOff>
      <xdr:row>18</xdr:row>
      <xdr:rowOff>45212</xdr:rowOff>
    </xdr:to>
    <xdr:sp macro="" textlink="">
      <xdr:nvSpPr>
        <xdr:cNvPr id="140" name="円/楕円 139"/>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87139</xdr:rowOff>
    </xdr:from>
    <xdr:ext cx="762000" cy="259045"/>
    <xdr:sp macro="" textlink="">
      <xdr:nvSpPr>
        <xdr:cNvPr id="141"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xdr:rowOff>
    </xdr:from>
    <xdr:to>
      <xdr:col>22</xdr:col>
      <xdr:colOff>615950</xdr:colOff>
      <xdr:row>17</xdr:row>
      <xdr:rowOff>102362</xdr:rowOff>
    </xdr:to>
    <xdr:sp macro="" textlink="">
      <xdr:nvSpPr>
        <xdr:cNvPr id="142" name="円/楕円 141"/>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87139</xdr:rowOff>
    </xdr:from>
    <xdr:ext cx="736600" cy="259045"/>
    <xdr:sp macro="" textlink="">
      <xdr:nvSpPr>
        <xdr:cNvPr id="143" name="テキスト ボックス 142"/>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60198</xdr:rowOff>
    </xdr:from>
    <xdr:to>
      <xdr:col>21</xdr:col>
      <xdr:colOff>412750</xdr:colOff>
      <xdr:row>17</xdr:row>
      <xdr:rowOff>161798</xdr:rowOff>
    </xdr:to>
    <xdr:sp macro="" textlink="">
      <xdr:nvSpPr>
        <xdr:cNvPr id="144" name="円/楕円 143"/>
        <xdr:cNvSpPr/>
      </xdr:nvSpPr>
      <xdr:spPr>
        <a:xfrm>
          <a:off x="14732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146575</xdr:rowOff>
    </xdr:from>
    <xdr:ext cx="762000" cy="259045"/>
    <xdr:sp macro="" textlink="">
      <xdr:nvSpPr>
        <xdr:cNvPr id="145" name="テキスト ボックス 144"/>
        <xdr:cNvSpPr txBox="1"/>
      </xdr:nvSpPr>
      <xdr:spPr>
        <a:xfrm>
          <a:off x="14401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28194</xdr:rowOff>
    </xdr:from>
    <xdr:to>
      <xdr:col>20</xdr:col>
      <xdr:colOff>209550</xdr:colOff>
      <xdr:row>17</xdr:row>
      <xdr:rowOff>129794</xdr:rowOff>
    </xdr:to>
    <xdr:sp macro="" textlink="">
      <xdr:nvSpPr>
        <xdr:cNvPr id="146" name="円/楕円 145"/>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114571</xdr:rowOff>
    </xdr:from>
    <xdr:ext cx="762000" cy="259045"/>
    <xdr:sp macro="" textlink="">
      <xdr:nvSpPr>
        <xdr:cNvPr id="147" name="テキスト ボックス 146"/>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32766</xdr:rowOff>
    </xdr:from>
    <xdr:to>
      <xdr:col>19</xdr:col>
      <xdr:colOff>6350</xdr:colOff>
      <xdr:row>17</xdr:row>
      <xdr:rowOff>134366</xdr:rowOff>
    </xdr:to>
    <xdr:sp macro="" textlink="">
      <xdr:nvSpPr>
        <xdr:cNvPr id="148" name="円/楕円 147"/>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119143</xdr:rowOff>
    </xdr:from>
    <xdr:ext cx="762000" cy="259045"/>
    <xdr:sp macro="" textlink="">
      <xdr:nvSpPr>
        <xdr:cNvPr id="149" name="テキスト ボックス 148"/>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類似団体平均を下回る水準で推移している。高齢化による社会保障費の増加が見込まれるが、今後も経費削減を図り、現水準の維持に努める。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88900</xdr:rowOff>
    </xdr:to>
    <xdr:cxnSp macro="">
      <xdr:nvCxnSpPr>
        <xdr:cNvPr id="182" name="直線コネクタ 181"/>
        <xdr:cNvCxnSpPr/>
      </xdr:nvCxnSpPr>
      <xdr:spPr>
        <a:xfrm>
          <a:off x="3987800" y="917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88900</xdr:rowOff>
    </xdr:to>
    <xdr:cxnSp macro="">
      <xdr:nvCxnSpPr>
        <xdr:cNvPr id="185" name="直線コネクタ 184"/>
        <xdr:cNvCxnSpPr/>
      </xdr:nvCxnSpPr>
      <xdr:spPr>
        <a:xfrm>
          <a:off x="3098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146050</xdr:rowOff>
    </xdr:to>
    <xdr:cxnSp macro="">
      <xdr:nvCxnSpPr>
        <xdr:cNvPr id="188" name="直線コネクタ 187"/>
        <xdr:cNvCxnSpPr/>
      </xdr:nvCxnSpPr>
      <xdr:spPr>
        <a:xfrm flipV="1">
          <a:off x="2209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146050</xdr:rowOff>
    </xdr:to>
    <xdr:cxnSp macro="">
      <xdr:nvCxnSpPr>
        <xdr:cNvPr id="191" name="直線コネクタ 190"/>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1" name="円/楕円 200"/>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54627</xdr:rowOff>
    </xdr:from>
    <xdr:ext cx="762000" cy="259045"/>
    <xdr:sp macro="" textlink="">
      <xdr:nvSpPr>
        <xdr:cNvPr id="202"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3" name="円/楕円 202"/>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4" name="テキスト ボックス 203"/>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05" name="円/楕円 204"/>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06" name="テキスト ボックス 205"/>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7" name="円/楕円 20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08" name="テキスト ボックス 20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9" name="円/楕円 20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0" name="テキスト ボックス 20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その他の主な内訳は、特別会計への繰出金で、類似団体平均を下回っている。</a:t>
          </a:r>
          <a:endParaRPr kumimoji="1" lang="en-US" altLang="ja-JP" sz="1300">
            <a:latin typeface="ＭＳ Ｐゴシック"/>
          </a:endParaRPr>
        </a:p>
        <a:p>
          <a:r>
            <a:rPr kumimoji="1" lang="ja-JP" altLang="en-US" sz="1300">
              <a:latin typeface="ＭＳ Ｐゴシック"/>
            </a:rPr>
            <a:t>　引き続き一般会計からの繰出金の抑制に努める。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24130</xdr:rowOff>
    </xdr:from>
    <xdr:to>
      <xdr:col>24</xdr:col>
      <xdr:colOff>31750</xdr:colOff>
      <xdr:row>53</xdr:row>
      <xdr:rowOff>85090</xdr:rowOff>
    </xdr:to>
    <xdr:cxnSp macro="">
      <xdr:nvCxnSpPr>
        <xdr:cNvPr id="243" name="直線コネクタ 242"/>
        <xdr:cNvCxnSpPr/>
      </xdr:nvCxnSpPr>
      <xdr:spPr>
        <a:xfrm flipV="1">
          <a:off x="15671800" y="9110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149860</xdr:rowOff>
    </xdr:from>
    <xdr:to>
      <xdr:col>22</xdr:col>
      <xdr:colOff>565150</xdr:colOff>
      <xdr:row>53</xdr:row>
      <xdr:rowOff>85090</xdr:rowOff>
    </xdr:to>
    <xdr:cxnSp macro="">
      <xdr:nvCxnSpPr>
        <xdr:cNvPr id="246" name="直線コネクタ 245"/>
        <xdr:cNvCxnSpPr/>
      </xdr:nvCxnSpPr>
      <xdr:spPr>
        <a:xfrm>
          <a:off x="14782800" y="9065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149860</xdr:rowOff>
    </xdr:from>
    <xdr:to>
      <xdr:col>21</xdr:col>
      <xdr:colOff>361950</xdr:colOff>
      <xdr:row>52</xdr:row>
      <xdr:rowOff>165100</xdr:rowOff>
    </xdr:to>
    <xdr:cxnSp macro="">
      <xdr:nvCxnSpPr>
        <xdr:cNvPr id="249" name="直線コネクタ 248"/>
        <xdr:cNvCxnSpPr/>
      </xdr:nvCxnSpPr>
      <xdr:spPr>
        <a:xfrm flipV="1">
          <a:off x="13893800" y="906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66040</xdr:rowOff>
    </xdr:from>
    <xdr:to>
      <xdr:col>20</xdr:col>
      <xdr:colOff>158750</xdr:colOff>
      <xdr:row>52</xdr:row>
      <xdr:rowOff>165100</xdr:rowOff>
    </xdr:to>
    <xdr:cxnSp macro="">
      <xdr:nvCxnSpPr>
        <xdr:cNvPr id="252" name="直線コネクタ 251"/>
        <xdr:cNvCxnSpPr/>
      </xdr:nvCxnSpPr>
      <xdr:spPr>
        <a:xfrm>
          <a:off x="13004800" y="8981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52</xdr:row>
      <xdr:rowOff>144780</xdr:rowOff>
    </xdr:from>
    <xdr:to>
      <xdr:col>24</xdr:col>
      <xdr:colOff>82550</xdr:colOff>
      <xdr:row>53</xdr:row>
      <xdr:rowOff>74930</xdr:rowOff>
    </xdr:to>
    <xdr:sp macro="" textlink="">
      <xdr:nvSpPr>
        <xdr:cNvPr id="262" name="円/楕円 261"/>
        <xdr:cNvSpPr/>
      </xdr:nvSpPr>
      <xdr:spPr>
        <a:xfrm>
          <a:off x="164592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161307</xdr:rowOff>
    </xdr:from>
    <xdr:ext cx="762000" cy="259045"/>
    <xdr:sp macro="" textlink="">
      <xdr:nvSpPr>
        <xdr:cNvPr id="263" name="その他該当値テキスト"/>
        <xdr:cNvSpPr txBox="1"/>
      </xdr:nvSpPr>
      <xdr:spPr>
        <a:xfrm>
          <a:off x="165989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34290</xdr:rowOff>
    </xdr:from>
    <xdr:to>
      <xdr:col>22</xdr:col>
      <xdr:colOff>615950</xdr:colOff>
      <xdr:row>53</xdr:row>
      <xdr:rowOff>135890</xdr:rowOff>
    </xdr:to>
    <xdr:sp macro="" textlink="">
      <xdr:nvSpPr>
        <xdr:cNvPr id="264" name="円/楕円 263"/>
        <xdr:cNvSpPr/>
      </xdr:nvSpPr>
      <xdr:spPr>
        <a:xfrm>
          <a:off x="15621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146067</xdr:rowOff>
    </xdr:from>
    <xdr:ext cx="736600" cy="259045"/>
    <xdr:sp macro="" textlink="">
      <xdr:nvSpPr>
        <xdr:cNvPr id="265" name="テキスト ボックス 264"/>
        <xdr:cNvSpPr txBox="1"/>
      </xdr:nvSpPr>
      <xdr:spPr>
        <a:xfrm>
          <a:off x="15290800" y="889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99060</xdr:rowOff>
    </xdr:from>
    <xdr:to>
      <xdr:col>21</xdr:col>
      <xdr:colOff>412750</xdr:colOff>
      <xdr:row>53</xdr:row>
      <xdr:rowOff>29210</xdr:rowOff>
    </xdr:to>
    <xdr:sp macro="" textlink="">
      <xdr:nvSpPr>
        <xdr:cNvPr id="266" name="円/楕円 265"/>
        <xdr:cNvSpPr/>
      </xdr:nvSpPr>
      <xdr:spPr>
        <a:xfrm>
          <a:off x="14732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39387</xdr:rowOff>
    </xdr:from>
    <xdr:ext cx="762000" cy="259045"/>
    <xdr:sp macro="" textlink="">
      <xdr:nvSpPr>
        <xdr:cNvPr id="267" name="テキスト ボックス 266"/>
        <xdr:cNvSpPr txBox="1"/>
      </xdr:nvSpPr>
      <xdr:spPr>
        <a:xfrm>
          <a:off x="14401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114300</xdr:rowOff>
    </xdr:from>
    <xdr:to>
      <xdr:col>20</xdr:col>
      <xdr:colOff>209550</xdr:colOff>
      <xdr:row>53</xdr:row>
      <xdr:rowOff>44450</xdr:rowOff>
    </xdr:to>
    <xdr:sp macro="" textlink="">
      <xdr:nvSpPr>
        <xdr:cNvPr id="268" name="円/楕円 267"/>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54627</xdr:rowOff>
    </xdr:from>
    <xdr:ext cx="762000" cy="259045"/>
    <xdr:sp macro="" textlink="">
      <xdr:nvSpPr>
        <xdr:cNvPr id="269" name="テキスト ボックス 268"/>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15240</xdr:rowOff>
    </xdr:from>
    <xdr:to>
      <xdr:col>19</xdr:col>
      <xdr:colOff>6350</xdr:colOff>
      <xdr:row>52</xdr:row>
      <xdr:rowOff>116840</xdr:rowOff>
    </xdr:to>
    <xdr:sp macro="" textlink="">
      <xdr:nvSpPr>
        <xdr:cNvPr id="270" name="円/楕円 269"/>
        <xdr:cNvSpPr/>
      </xdr:nvSpPr>
      <xdr:spPr>
        <a:xfrm>
          <a:off x="12954000" y="89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127017</xdr:rowOff>
    </xdr:from>
    <xdr:ext cx="762000" cy="259045"/>
    <xdr:sp macro="" textlink="">
      <xdr:nvSpPr>
        <xdr:cNvPr id="271" name="テキスト ボックス 270"/>
        <xdr:cNvSpPr txBox="1"/>
      </xdr:nvSpPr>
      <xdr:spPr>
        <a:xfrm>
          <a:off x="12623800" y="869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類似団体平均に近い水準で推移している。消防・ごみ処理・し尿処理などの各組合に対する負担金が主な内訳である。</a:t>
          </a:r>
          <a:endParaRPr kumimoji="1" lang="en-US" altLang="ja-JP" sz="1300">
            <a:latin typeface="ＭＳ Ｐゴシック"/>
          </a:endParaRPr>
        </a:p>
        <a:p>
          <a:r>
            <a:rPr kumimoji="1" lang="ja-JP" altLang="en-US" sz="1300">
              <a:latin typeface="ＭＳ Ｐゴシック"/>
            </a:rPr>
            <a:t>　今後も交付対象団体の事業内容精査による補助金額の見直しなどにより、補助費等の抑制に努める。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36</xdr:row>
      <xdr:rowOff>122428</xdr:rowOff>
    </xdr:to>
    <xdr:cxnSp macro="">
      <xdr:nvCxnSpPr>
        <xdr:cNvPr id="301" name="直線コネクタ 300"/>
        <xdr:cNvCxnSpPr/>
      </xdr:nvCxnSpPr>
      <xdr:spPr>
        <a:xfrm flipV="1">
          <a:off x="15671800" y="62809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10414</xdr:rowOff>
    </xdr:to>
    <xdr:cxnSp macro="">
      <xdr:nvCxnSpPr>
        <xdr:cNvPr id="304" name="直線コネクタ 303"/>
        <xdr:cNvCxnSpPr/>
      </xdr:nvCxnSpPr>
      <xdr:spPr>
        <a:xfrm flipV="1">
          <a:off x="14782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37</xdr:row>
      <xdr:rowOff>10414</xdr:rowOff>
    </xdr:to>
    <xdr:cxnSp macro="">
      <xdr:nvCxnSpPr>
        <xdr:cNvPr id="307" name="直線コネクタ 306"/>
        <xdr:cNvCxnSpPr/>
      </xdr:nvCxnSpPr>
      <xdr:spPr>
        <a:xfrm>
          <a:off x="13893800" y="6280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37</xdr:row>
      <xdr:rowOff>24130</xdr:rowOff>
    </xdr:to>
    <xdr:cxnSp macro="">
      <xdr:nvCxnSpPr>
        <xdr:cNvPr id="310" name="直線コネクタ 309"/>
        <xdr:cNvCxnSpPr/>
      </xdr:nvCxnSpPr>
      <xdr:spPr>
        <a:xfrm flipV="1">
          <a:off x="13004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4" name="テキスト ボックス 31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0" name="円/楕円 319"/>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1"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2" name="円/楕円 32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3" name="テキスト ボックス 32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24" name="円/楕円 323"/>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25" name="テキスト ボックス 324"/>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6" name="円/楕円 325"/>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7" name="テキスト ボックス 326"/>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8" name="円/楕円 32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9" name="テキスト ボックス 32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類似団体平均に近い、起債償還額は、平成１９年度をピークに年々減少で推移している。</a:t>
          </a:r>
          <a:endParaRPr kumimoji="1" lang="en-US" altLang="ja-JP" sz="1300">
            <a:latin typeface="ＭＳ Ｐゴシック"/>
          </a:endParaRPr>
        </a:p>
        <a:p>
          <a:r>
            <a:rPr kumimoji="1" lang="ja-JP" altLang="en-US" sz="1300">
              <a:latin typeface="ＭＳ Ｐゴシック"/>
            </a:rPr>
            <a:t>　今後も新規起債の発行抑制とともに、交付税算入率の高い起債の借り入れなど財政の健全化を図る。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90424</xdr:rowOff>
    </xdr:to>
    <xdr:cxnSp macro="">
      <xdr:nvCxnSpPr>
        <xdr:cNvPr id="359" name="直線コネクタ 358"/>
        <xdr:cNvCxnSpPr/>
      </xdr:nvCxnSpPr>
      <xdr:spPr>
        <a:xfrm flipV="1">
          <a:off x="3987800" y="134452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79</xdr:row>
      <xdr:rowOff>56135</xdr:rowOff>
    </xdr:to>
    <xdr:cxnSp macro="">
      <xdr:nvCxnSpPr>
        <xdr:cNvPr id="362" name="直線コネクタ 361"/>
        <xdr:cNvCxnSpPr/>
      </xdr:nvCxnSpPr>
      <xdr:spPr>
        <a:xfrm flipV="1">
          <a:off x="3098800" y="134635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56135</xdr:rowOff>
    </xdr:from>
    <xdr:to>
      <xdr:col>4</xdr:col>
      <xdr:colOff>346075</xdr:colOff>
      <xdr:row>79</xdr:row>
      <xdr:rowOff>110998</xdr:rowOff>
    </xdr:to>
    <xdr:cxnSp macro="">
      <xdr:nvCxnSpPr>
        <xdr:cNvPr id="365" name="直線コネクタ 364"/>
        <xdr:cNvCxnSpPr/>
      </xdr:nvCxnSpPr>
      <xdr:spPr>
        <a:xfrm flipV="1">
          <a:off x="2209800" y="136006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110998</xdr:rowOff>
    </xdr:from>
    <xdr:to>
      <xdr:col>3</xdr:col>
      <xdr:colOff>142875</xdr:colOff>
      <xdr:row>80</xdr:row>
      <xdr:rowOff>76708</xdr:rowOff>
    </xdr:to>
    <xdr:cxnSp macro="">
      <xdr:nvCxnSpPr>
        <xdr:cNvPr id="368" name="直線コネクタ 367"/>
        <xdr:cNvCxnSpPr/>
      </xdr:nvCxnSpPr>
      <xdr:spPr>
        <a:xfrm flipV="1">
          <a:off x="1320800" y="136555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8" name="円/楕円 377"/>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79"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80" name="円/楕円 379"/>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81" name="テキスト ボックス 380"/>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82" name="円/楕円 381"/>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83" name="テキスト ボックス 382"/>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60198</xdr:rowOff>
    </xdr:from>
    <xdr:to>
      <xdr:col>3</xdr:col>
      <xdr:colOff>193675</xdr:colOff>
      <xdr:row>79</xdr:row>
      <xdr:rowOff>161798</xdr:rowOff>
    </xdr:to>
    <xdr:sp macro="" textlink="">
      <xdr:nvSpPr>
        <xdr:cNvPr id="384" name="円/楕円 383"/>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146575</xdr:rowOff>
    </xdr:from>
    <xdr:ext cx="762000" cy="259045"/>
    <xdr:sp macro="" textlink="">
      <xdr:nvSpPr>
        <xdr:cNvPr id="385" name="テキスト ボックス 384"/>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25908</xdr:rowOff>
    </xdr:from>
    <xdr:to>
      <xdr:col>1</xdr:col>
      <xdr:colOff>676275</xdr:colOff>
      <xdr:row>80</xdr:row>
      <xdr:rowOff>127508</xdr:rowOff>
    </xdr:to>
    <xdr:sp macro="" textlink="">
      <xdr:nvSpPr>
        <xdr:cNvPr id="386" name="円/楕円 385"/>
        <xdr:cNvSpPr/>
      </xdr:nvSpPr>
      <xdr:spPr>
        <a:xfrm>
          <a:off x="1270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112285</xdr:rowOff>
    </xdr:from>
    <xdr:ext cx="762000" cy="259045"/>
    <xdr:sp macro="" textlink="">
      <xdr:nvSpPr>
        <xdr:cNvPr id="387" name="テキスト ボックス 386"/>
        <xdr:cNvSpPr txBox="1"/>
      </xdr:nvSpPr>
      <xdr:spPr>
        <a:xfrm>
          <a:off x="939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類似団体平均とほぼ同水準で推移している。</a:t>
          </a:r>
          <a:endParaRPr kumimoji="1" lang="en-US" altLang="ja-JP" sz="1300">
            <a:latin typeface="ＭＳ Ｐゴシック"/>
          </a:endParaRPr>
        </a:p>
        <a:p>
          <a:r>
            <a:rPr kumimoji="1" lang="ja-JP" altLang="en-US" sz="1300">
              <a:latin typeface="ＭＳ Ｐゴシック"/>
            </a:rPr>
            <a:t>　今後も行財政改革の取り組みを通じて経常経費の削減に努める。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45357</xdr:rowOff>
    </xdr:from>
    <xdr:to>
      <xdr:col>24</xdr:col>
      <xdr:colOff>31750</xdr:colOff>
      <xdr:row>74</xdr:row>
      <xdr:rowOff>130266</xdr:rowOff>
    </xdr:to>
    <xdr:cxnSp macro="">
      <xdr:nvCxnSpPr>
        <xdr:cNvPr id="422" name="直線コネクタ 421"/>
        <xdr:cNvCxnSpPr/>
      </xdr:nvCxnSpPr>
      <xdr:spPr>
        <a:xfrm>
          <a:off x="15671800" y="1273265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45357</xdr:rowOff>
    </xdr:from>
    <xdr:to>
      <xdr:col>22</xdr:col>
      <xdr:colOff>565150</xdr:colOff>
      <xdr:row>74</xdr:row>
      <xdr:rowOff>146594</xdr:rowOff>
    </xdr:to>
    <xdr:cxnSp macro="">
      <xdr:nvCxnSpPr>
        <xdr:cNvPr id="425" name="直線コネクタ 424"/>
        <xdr:cNvCxnSpPr/>
      </xdr:nvCxnSpPr>
      <xdr:spPr>
        <a:xfrm flipV="1">
          <a:off x="14782800" y="1273265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7" name="テキスト ボックス 426"/>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64951</xdr:rowOff>
    </xdr:from>
    <xdr:to>
      <xdr:col>21</xdr:col>
      <xdr:colOff>361950</xdr:colOff>
      <xdr:row>74</xdr:row>
      <xdr:rowOff>146594</xdr:rowOff>
    </xdr:to>
    <xdr:cxnSp macro="">
      <xdr:nvCxnSpPr>
        <xdr:cNvPr id="428" name="直線コネクタ 427"/>
        <xdr:cNvCxnSpPr/>
      </xdr:nvCxnSpPr>
      <xdr:spPr>
        <a:xfrm>
          <a:off x="13893800" y="127522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64951</xdr:rowOff>
    </xdr:from>
    <xdr:to>
      <xdr:col>20</xdr:col>
      <xdr:colOff>158750</xdr:colOff>
      <xdr:row>74</xdr:row>
      <xdr:rowOff>110672</xdr:rowOff>
    </xdr:to>
    <xdr:cxnSp macro="">
      <xdr:nvCxnSpPr>
        <xdr:cNvPr id="431" name="直線コネクタ 430"/>
        <xdr:cNvCxnSpPr/>
      </xdr:nvCxnSpPr>
      <xdr:spPr>
        <a:xfrm flipV="1">
          <a:off x="13004800" y="127522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79466</xdr:rowOff>
    </xdr:from>
    <xdr:to>
      <xdr:col>24</xdr:col>
      <xdr:colOff>82550</xdr:colOff>
      <xdr:row>75</xdr:row>
      <xdr:rowOff>9616</xdr:rowOff>
    </xdr:to>
    <xdr:sp macro="" textlink="">
      <xdr:nvSpPr>
        <xdr:cNvPr id="441" name="円/楕円 440"/>
        <xdr:cNvSpPr/>
      </xdr:nvSpPr>
      <xdr:spPr>
        <a:xfrm>
          <a:off x="164592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95993</xdr:rowOff>
    </xdr:from>
    <xdr:ext cx="762000" cy="259045"/>
    <xdr:sp macro="" textlink="">
      <xdr:nvSpPr>
        <xdr:cNvPr id="442" name="公債費以外該当値テキスト"/>
        <xdr:cNvSpPr txBox="1"/>
      </xdr:nvSpPr>
      <xdr:spPr>
        <a:xfrm>
          <a:off x="16598900" y="1261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166007</xdr:rowOff>
    </xdr:from>
    <xdr:to>
      <xdr:col>22</xdr:col>
      <xdr:colOff>615950</xdr:colOff>
      <xdr:row>74</xdr:row>
      <xdr:rowOff>96157</xdr:rowOff>
    </xdr:to>
    <xdr:sp macro="" textlink="">
      <xdr:nvSpPr>
        <xdr:cNvPr id="443" name="円/楕円 442"/>
        <xdr:cNvSpPr/>
      </xdr:nvSpPr>
      <xdr:spPr>
        <a:xfrm>
          <a:off x="15621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106334</xdr:rowOff>
    </xdr:from>
    <xdr:ext cx="736600" cy="259045"/>
    <xdr:sp macro="" textlink="">
      <xdr:nvSpPr>
        <xdr:cNvPr id="444" name="テキスト ボックス 443"/>
        <xdr:cNvSpPr txBox="1"/>
      </xdr:nvSpPr>
      <xdr:spPr>
        <a:xfrm>
          <a:off x="15290800" y="1245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95794</xdr:rowOff>
    </xdr:from>
    <xdr:to>
      <xdr:col>21</xdr:col>
      <xdr:colOff>412750</xdr:colOff>
      <xdr:row>75</xdr:row>
      <xdr:rowOff>25944</xdr:rowOff>
    </xdr:to>
    <xdr:sp macro="" textlink="">
      <xdr:nvSpPr>
        <xdr:cNvPr id="445" name="円/楕円 444"/>
        <xdr:cNvSpPr/>
      </xdr:nvSpPr>
      <xdr:spPr>
        <a:xfrm>
          <a:off x="14732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36121</xdr:rowOff>
    </xdr:from>
    <xdr:ext cx="762000" cy="259045"/>
    <xdr:sp macro="" textlink="">
      <xdr:nvSpPr>
        <xdr:cNvPr id="446" name="テキスト ボックス 445"/>
        <xdr:cNvSpPr txBox="1"/>
      </xdr:nvSpPr>
      <xdr:spPr>
        <a:xfrm>
          <a:off x="14401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14151</xdr:rowOff>
    </xdr:from>
    <xdr:to>
      <xdr:col>20</xdr:col>
      <xdr:colOff>209550</xdr:colOff>
      <xdr:row>74</xdr:row>
      <xdr:rowOff>115751</xdr:rowOff>
    </xdr:to>
    <xdr:sp macro="" textlink="">
      <xdr:nvSpPr>
        <xdr:cNvPr id="447" name="円/楕円 446"/>
        <xdr:cNvSpPr/>
      </xdr:nvSpPr>
      <xdr:spPr>
        <a:xfrm>
          <a:off x="13843000" y="12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125928</xdr:rowOff>
    </xdr:from>
    <xdr:ext cx="762000" cy="259045"/>
    <xdr:sp macro="" textlink="">
      <xdr:nvSpPr>
        <xdr:cNvPr id="448" name="テキスト ボックス 447"/>
        <xdr:cNvSpPr txBox="1"/>
      </xdr:nvSpPr>
      <xdr:spPr>
        <a:xfrm>
          <a:off x="13512800" y="124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59872</xdr:rowOff>
    </xdr:from>
    <xdr:to>
      <xdr:col>19</xdr:col>
      <xdr:colOff>6350</xdr:colOff>
      <xdr:row>74</xdr:row>
      <xdr:rowOff>161472</xdr:rowOff>
    </xdr:to>
    <xdr:sp macro="" textlink="">
      <xdr:nvSpPr>
        <xdr:cNvPr id="449" name="円/楕円 448"/>
        <xdr:cNvSpPr/>
      </xdr:nvSpPr>
      <xdr:spPr>
        <a:xfrm>
          <a:off x="12954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199</xdr:rowOff>
    </xdr:from>
    <xdr:ext cx="762000" cy="259045"/>
    <xdr:sp macro="" textlink="">
      <xdr:nvSpPr>
        <xdr:cNvPr id="450" name="テキスト ボックス 449"/>
        <xdr:cNvSpPr txBox="1"/>
      </xdr:nvSpPr>
      <xdr:spPr>
        <a:xfrm>
          <a:off x="12623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北海道平取町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161023</xdr:rowOff>
    </xdr:from>
    <xdr:to>
      <xdr:col>4</xdr:col>
      <xdr:colOff>1117600</xdr:colOff>
      <xdr:row>15</xdr:row>
      <xdr:rowOff>143158</xdr:rowOff>
    </xdr:to>
    <xdr:cxnSp macro="">
      <xdr:nvCxnSpPr>
        <xdr:cNvPr id="46" name="直線コネクタ 45"/>
        <xdr:cNvCxnSpPr/>
      </xdr:nvCxnSpPr>
      <xdr:spPr bwMode="auto">
        <a:xfrm flipV="1">
          <a:off x="5003800" y="2608948"/>
          <a:ext cx="647700" cy="15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102845</xdr:rowOff>
    </xdr:from>
    <xdr:to>
      <xdr:col>4</xdr:col>
      <xdr:colOff>469900</xdr:colOff>
      <xdr:row>15</xdr:row>
      <xdr:rowOff>143158</xdr:rowOff>
    </xdr:to>
    <xdr:cxnSp macro="">
      <xdr:nvCxnSpPr>
        <xdr:cNvPr id="49" name="直線コネクタ 48"/>
        <xdr:cNvCxnSpPr/>
      </xdr:nvCxnSpPr>
      <xdr:spPr bwMode="auto">
        <a:xfrm>
          <a:off x="4305300" y="2722220"/>
          <a:ext cx="698500" cy="4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102845</xdr:rowOff>
    </xdr:from>
    <xdr:to>
      <xdr:col>3</xdr:col>
      <xdr:colOff>904875</xdr:colOff>
      <xdr:row>16</xdr:row>
      <xdr:rowOff>295</xdr:rowOff>
    </xdr:to>
    <xdr:cxnSp macro="">
      <xdr:nvCxnSpPr>
        <xdr:cNvPr id="52" name="直線コネクタ 51"/>
        <xdr:cNvCxnSpPr/>
      </xdr:nvCxnSpPr>
      <xdr:spPr bwMode="auto">
        <a:xfrm flipV="1">
          <a:off x="3606800" y="2722220"/>
          <a:ext cx="698500" cy="6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295</xdr:rowOff>
    </xdr:from>
    <xdr:to>
      <xdr:col>3</xdr:col>
      <xdr:colOff>206375</xdr:colOff>
      <xdr:row>16</xdr:row>
      <xdr:rowOff>25086</xdr:rowOff>
    </xdr:to>
    <xdr:cxnSp macro="">
      <xdr:nvCxnSpPr>
        <xdr:cNvPr id="55" name="直線コネクタ 54"/>
        <xdr:cNvCxnSpPr/>
      </xdr:nvCxnSpPr>
      <xdr:spPr bwMode="auto">
        <a:xfrm flipV="1">
          <a:off x="2908300" y="2791120"/>
          <a:ext cx="698500" cy="2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110223</xdr:rowOff>
    </xdr:from>
    <xdr:to>
      <xdr:col>5</xdr:col>
      <xdr:colOff>34925</xdr:colOff>
      <xdr:row>15</xdr:row>
      <xdr:rowOff>40373</xdr:rowOff>
    </xdr:to>
    <xdr:sp macro="" textlink="">
      <xdr:nvSpPr>
        <xdr:cNvPr id="65" name="円/楕円 64"/>
        <xdr:cNvSpPr/>
      </xdr:nvSpPr>
      <xdr:spPr bwMode="auto">
        <a:xfrm>
          <a:off x="5600700" y="255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126750</xdr:rowOff>
    </xdr:from>
    <xdr:ext cx="762000" cy="259045"/>
    <xdr:sp macro="" textlink="">
      <xdr:nvSpPr>
        <xdr:cNvPr id="66" name="人口1人当たり決算額の推移該当値テキスト130"/>
        <xdr:cNvSpPr txBox="1"/>
      </xdr:nvSpPr>
      <xdr:spPr>
        <a:xfrm>
          <a:off x="5740400" y="240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232,380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92358</xdr:rowOff>
    </xdr:from>
    <xdr:to>
      <xdr:col>4</xdr:col>
      <xdr:colOff>520700</xdr:colOff>
      <xdr:row>16</xdr:row>
      <xdr:rowOff>22508</xdr:rowOff>
    </xdr:to>
    <xdr:sp macro="" textlink="">
      <xdr:nvSpPr>
        <xdr:cNvPr id="67" name="円/楕円 66"/>
        <xdr:cNvSpPr/>
      </xdr:nvSpPr>
      <xdr:spPr bwMode="auto">
        <a:xfrm>
          <a:off x="4953000" y="271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32685</xdr:rowOff>
    </xdr:from>
    <xdr:ext cx="736600" cy="259045"/>
    <xdr:sp macro="" textlink="">
      <xdr:nvSpPr>
        <xdr:cNvPr id="68" name="テキスト ボックス 67"/>
        <xdr:cNvSpPr txBox="1"/>
      </xdr:nvSpPr>
      <xdr:spPr>
        <a:xfrm>
          <a:off x="4622800" y="248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205,506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52045</xdr:rowOff>
    </xdr:from>
    <xdr:to>
      <xdr:col>3</xdr:col>
      <xdr:colOff>955675</xdr:colOff>
      <xdr:row>15</xdr:row>
      <xdr:rowOff>153645</xdr:rowOff>
    </xdr:to>
    <xdr:sp macro="" textlink="">
      <xdr:nvSpPr>
        <xdr:cNvPr id="69" name="円/楕円 68"/>
        <xdr:cNvSpPr/>
      </xdr:nvSpPr>
      <xdr:spPr bwMode="auto">
        <a:xfrm>
          <a:off x="4254500" y="267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163822</xdr:rowOff>
    </xdr:from>
    <xdr:ext cx="762000" cy="259045"/>
    <xdr:sp macro="" textlink="">
      <xdr:nvSpPr>
        <xdr:cNvPr id="70" name="テキスト ボックス 69"/>
        <xdr:cNvSpPr txBox="1"/>
      </xdr:nvSpPr>
      <xdr:spPr>
        <a:xfrm>
          <a:off x="3924300" y="24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212,560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120945</xdr:rowOff>
    </xdr:from>
    <xdr:to>
      <xdr:col>3</xdr:col>
      <xdr:colOff>257175</xdr:colOff>
      <xdr:row>16</xdr:row>
      <xdr:rowOff>51095</xdr:rowOff>
    </xdr:to>
    <xdr:sp macro="" textlink="">
      <xdr:nvSpPr>
        <xdr:cNvPr id="71" name="円/楕円 70"/>
        <xdr:cNvSpPr/>
      </xdr:nvSpPr>
      <xdr:spPr bwMode="auto">
        <a:xfrm>
          <a:off x="3556000" y="2740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61272</xdr:rowOff>
    </xdr:from>
    <xdr:ext cx="762000" cy="259045"/>
    <xdr:sp macro="" textlink="">
      <xdr:nvSpPr>
        <xdr:cNvPr id="72" name="テキスト ボックス 71"/>
        <xdr:cNvSpPr txBox="1"/>
      </xdr:nvSpPr>
      <xdr:spPr>
        <a:xfrm>
          <a:off x="3225800" y="25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145736</xdr:rowOff>
    </xdr:from>
    <xdr:to>
      <xdr:col>2</xdr:col>
      <xdr:colOff>692150</xdr:colOff>
      <xdr:row>16</xdr:row>
      <xdr:rowOff>75886</xdr:rowOff>
    </xdr:to>
    <xdr:sp macro="" textlink="">
      <xdr:nvSpPr>
        <xdr:cNvPr id="73" name="円/楕円 72"/>
        <xdr:cNvSpPr/>
      </xdr:nvSpPr>
      <xdr:spPr bwMode="auto">
        <a:xfrm>
          <a:off x="2857500" y="276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86063</xdr:rowOff>
    </xdr:from>
    <xdr:ext cx="762000" cy="259045"/>
    <xdr:sp macro="" textlink="">
      <xdr:nvSpPr>
        <xdr:cNvPr id="74" name="テキスト ボックス 73"/>
        <xdr:cNvSpPr txBox="1"/>
      </xdr:nvSpPr>
      <xdr:spPr>
        <a:xfrm>
          <a:off x="2527300" y="253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317894</xdr:rowOff>
    </xdr:from>
    <xdr:to>
      <xdr:col>4</xdr:col>
      <xdr:colOff>1117600</xdr:colOff>
      <xdr:row>34</xdr:row>
      <xdr:rowOff>328028</xdr:rowOff>
    </xdr:to>
    <xdr:cxnSp macro="">
      <xdr:nvCxnSpPr>
        <xdr:cNvPr id="107" name="直線コネクタ 106"/>
        <xdr:cNvCxnSpPr/>
      </xdr:nvCxnSpPr>
      <xdr:spPr bwMode="auto">
        <a:xfrm flipV="1">
          <a:off x="5003800" y="6585344"/>
          <a:ext cx="6477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327296</xdr:rowOff>
    </xdr:from>
    <xdr:ext cx="762000" cy="259045"/>
    <xdr:sp macro="" textlink="">
      <xdr:nvSpPr>
        <xdr:cNvPr id="108" name="人口1人当たり決算額の推移平均値テキスト445"/>
        <xdr:cNvSpPr txBox="1"/>
      </xdr:nvSpPr>
      <xdr:spPr>
        <a:xfrm>
          <a:off x="5740400" y="6594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203594</xdr:rowOff>
    </xdr:from>
    <xdr:to>
      <xdr:col>4</xdr:col>
      <xdr:colOff>469900</xdr:colOff>
      <xdr:row>34</xdr:row>
      <xdr:rowOff>328028</xdr:rowOff>
    </xdr:to>
    <xdr:cxnSp macro="">
      <xdr:nvCxnSpPr>
        <xdr:cNvPr id="110" name="直線コネクタ 109"/>
        <xdr:cNvCxnSpPr/>
      </xdr:nvCxnSpPr>
      <xdr:spPr bwMode="auto">
        <a:xfrm>
          <a:off x="4305300" y="6471044"/>
          <a:ext cx="698500" cy="12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134138</xdr:rowOff>
    </xdr:from>
    <xdr:to>
      <xdr:col>3</xdr:col>
      <xdr:colOff>904875</xdr:colOff>
      <xdr:row>34</xdr:row>
      <xdr:rowOff>203594</xdr:rowOff>
    </xdr:to>
    <xdr:cxnSp macro="">
      <xdr:nvCxnSpPr>
        <xdr:cNvPr id="113" name="直線コネクタ 112"/>
        <xdr:cNvCxnSpPr/>
      </xdr:nvCxnSpPr>
      <xdr:spPr bwMode="auto">
        <a:xfrm>
          <a:off x="3606800" y="6401588"/>
          <a:ext cx="698500" cy="6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339001</xdr:rowOff>
    </xdr:from>
    <xdr:to>
      <xdr:col>3</xdr:col>
      <xdr:colOff>206375</xdr:colOff>
      <xdr:row>34</xdr:row>
      <xdr:rowOff>134138</xdr:rowOff>
    </xdr:to>
    <xdr:cxnSp macro="">
      <xdr:nvCxnSpPr>
        <xdr:cNvPr id="116" name="直線コネクタ 115"/>
        <xdr:cNvCxnSpPr/>
      </xdr:nvCxnSpPr>
      <xdr:spPr bwMode="auto">
        <a:xfrm>
          <a:off x="2908300" y="6263551"/>
          <a:ext cx="698500" cy="13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295139</xdr:rowOff>
    </xdr:from>
    <xdr:ext cx="762000" cy="259045"/>
    <xdr:sp macro="" textlink="">
      <xdr:nvSpPr>
        <xdr:cNvPr id="118" name="テキスト ボックス 117"/>
        <xdr:cNvSpPr txBox="1"/>
      </xdr:nvSpPr>
      <xdr:spPr>
        <a:xfrm>
          <a:off x="32258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270603</xdr:rowOff>
    </xdr:from>
    <xdr:ext cx="762000" cy="259045"/>
    <xdr:sp macro="" textlink="">
      <xdr:nvSpPr>
        <xdr:cNvPr id="120" name="テキスト ボックス 119"/>
        <xdr:cNvSpPr txBox="1"/>
      </xdr:nvSpPr>
      <xdr:spPr>
        <a:xfrm>
          <a:off x="2527300" y="65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267094</xdr:rowOff>
    </xdr:from>
    <xdr:to>
      <xdr:col>5</xdr:col>
      <xdr:colOff>34925</xdr:colOff>
      <xdr:row>35</xdr:row>
      <xdr:rowOff>25794</xdr:rowOff>
    </xdr:to>
    <xdr:sp macro="" textlink="">
      <xdr:nvSpPr>
        <xdr:cNvPr id="126" name="円/楕円 125"/>
        <xdr:cNvSpPr/>
      </xdr:nvSpPr>
      <xdr:spPr bwMode="auto">
        <a:xfrm>
          <a:off x="5600700" y="65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112171</xdr:rowOff>
    </xdr:from>
    <xdr:ext cx="762000" cy="259045"/>
    <xdr:sp macro="" textlink="">
      <xdr:nvSpPr>
        <xdr:cNvPr id="127" name="人口1人当たり決算額の推移該当値テキスト445"/>
        <xdr:cNvSpPr txBox="1"/>
      </xdr:nvSpPr>
      <xdr:spPr>
        <a:xfrm>
          <a:off x="5740400" y="637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46,469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277228</xdr:rowOff>
    </xdr:from>
    <xdr:to>
      <xdr:col>4</xdr:col>
      <xdr:colOff>520700</xdr:colOff>
      <xdr:row>35</xdr:row>
      <xdr:rowOff>35928</xdr:rowOff>
    </xdr:to>
    <xdr:sp macro="" textlink="">
      <xdr:nvSpPr>
        <xdr:cNvPr id="128" name="円/楕円 127"/>
        <xdr:cNvSpPr/>
      </xdr:nvSpPr>
      <xdr:spPr bwMode="auto">
        <a:xfrm>
          <a:off x="4953000" y="6544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46105</xdr:rowOff>
    </xdr:from>
    <xdr:ext cx="736600" cy="259045"/>
    <xdr:sp macro="" textlink="">
      <xdr:nvSpPr>
        <xdr:cNvPr id="129" name="テキスト ボックス 128"/>
        <xdr:cNvSpPr txBox="1"/>
      </xdr:nvSpPr>
      <xdr:spPr>
        <a:xfrm>
          <a:off x="4622800" y="63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45,671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152794</xdr:rowOff>
    </xdr:from>
    <xdr:to>
      <xdr:col>3</xdr:col>
      <xdr:colOff>955675</xdr:colOff>
      <xdr:row>34</xdr:row>
      <xdr:rowOff>254394</xdr:rowOff>
    </xdr:to>
    <xdr:sp macro="" textlink="">
      <xdr:nvSpPr>
        <xdr:cNvPr id="130" name="円/楕円 129"/>
        <xdr:cNvSpPr/>
      </xdr:nvSpPr>
      <xdr:spPr bwMode="auto">
        <a:xfrm>
          <a:off x="4254500" y="642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264571</xdr:rowOff>
    </xdr:from>
    <xdr:ext cx="762000" cy="259045"/>
    <xdr:sp macro="" textlink="">
      <xdr:nvSpPr>
        <xdr:cNvPr id="131" name="テキスト ボックス 130"/>
        <xdr:cNvSpPr txBox="1"/>
      </xdr:nvSpPr>
      <xdr:spPr>
        <a:xfrm>
          <a:off x="3924300" y="618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55,469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83338</xdr:rowOff>
    </xdr:from>
    <xdr:to>
      <xdr:col>3</xdr:col>
      <xdr:colOff>257175</xdr:colOff>
      <xdr:row>34</xdr:row>
      <xdr:rowOff>184938</xdr:rowOff>
    </xdr:to>
    <xdr:sp macro="" textlink="">
      <xdr:nvSpPr>
        <xdr:cNvPr id="132" name="円/楕円 131"/>
        <xdr:cNvSpPr/>
      </xdr:nvSpPr>
      <xdr:spPr bwMode="auto">
        <a:xfrm>
          <a:off x="3556000" y="635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195115</xdr:rowOff>
    </xdr:from>
    <xdr:ext cx="762000" cy="259045"/>
    <xdr:sp macro="" textlink="">
      <xdr:nvSpPr>
        <xdr:cNvPr id="133" name="テキスト ボックス 132"/>
        <xdr:cNvSpPr txBox="1"/>
      </xdr:nvSpPr>
      <xdr:spPr>
        <a:xfrm>
          <a:off x="3225800" y="611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60,938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288201</xdr:rowOff>
    </xdr:from>
    <xdr:to>
      <xdr:col>2</xdr:col>
      <xdr:colOff>692150</xdr:colOff>
      <xdr:row>34</xdr:row>
      <xdr:rowOff>46901</xdr:rowOff>
    </xdr:to>
    <xdr:sp macro="" textlink="">
      <xdr:nvSpPr>
        <xdr:cNvPr id="134" name="円/楕円 133"/>
        <xdr:cNvSpPr/>
      </xdr:nvSpPr>
      <xdr:spPr bwMode="auto">
        <a:xfrm>
          <a:off x="2857500" y="6212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57078</xdr:rowOff>
    </xdr:from>
    <xdr:ext cx="762000" cy="259045"/>
    <xdr:sp macro="" textlink="">
      <xdr:nvSpPr>
        <xdr:cNvPr id="135" name="テキスト ボックス 134"/>
        <xdr:cNvSpPr txBox="1"/>
      </xdr:nvSpPr>
      <xdr:spPr>
        <a:xfrm>
          <a:off x="2527300" y="598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平成２５年度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標準財政規模は</a:t>
          </a:r>
          <a:r>
            <a:rPr kumimoji="1" lang="en-US" altLang="ja-JP" sz="1400">
              <a:latin typeface="ＭＳ ゴシック" pitchFamily="49" charset="-128"/>
              <a:ea typeface="ＭＳ ゴシック" pitchFamily="49" charset="-128"/>
            </a:rPr>
            <a:t>3,824,699</a:t>
          </a:r>
          <a:r>
            <a:rPr kumimoji="1" lang="ja-JP" altLang="en-US" sz="1400">
              <a:latin typeface="ＭＳ ゴシック" pitchFamily="49" charset="-128"/>
              <a:ea typeface="ＭＳ ゴシック" pitchFamily="49" charset="-128"/>
            </a:rPr>
            <a:t>千円（前年対比</a:t>
          </a:r>
          <a:r>
            <a:rPr kumimoji="1" lang="en-US" altLang="ja-JP" sz="1400">
              <a:latin typeface="ＭＳ ゴシック" pitchFamily="49" charset="-128"/>
              <a:ea typeface="ＭＳ ゴシック" pitchFamily="49" charset="-128"/>
            </a:rPr>
            <a:t>20,208</a:t>
          </a:r>
          <a:r>
            <a:rPr kumimoji="1" lang="ja-JP" altLang="en-US" sz="1400">
              <a:latin typeface="ＭＳ ゴシック" pitchFamily="49" charset="-128"/>
              <a:ea typeface="ＭＳ ゴシック" pitchFamily="49" charset="-128"/>
            </a:rPr>
            <a:t>千円増）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966,441</a:t>
          </a:r>
          <a:r>
            <a:rPr kumimoji="1" lang="ja-JP" altLang="en-US" sz="1400">
              <a:latin typeface="ＭＳ ゴシック" pitchFamily="49" charset="-128"/>
              <a:ea typeface="ＭＳ ゴシック" pitchFamily="49" charset="-128"/>
            </a:rPr>
            <a:t>千円（前年対比</a:t>
          </a:r>
          <a:r>
            <a:rPr kumimoji="1" lang="en-US" altLang="ja-JP" sz="1400">
              <a:latin typeface="ＭＳ ゴシック" pitchFamily="49" charset="-128"/>
              <a:ea typeface="ＭＳ ゴシック" pitchFamily="49" charset="-128"/>
            </a:rPr>
            <a:t>96,981</a:t>
          </a:r>
          <a:r>
            <a:rPr kumimoji="1" lang="ja-JP" altLang="en-US" sz="1400">
              <a:latin typeface="ＭＳ ゴシック" pitchFamily="49" charset="-128"/>
              <a:ea typeface="ＭＳ ゴシック" pitchFamily="49" charset="-128"/>
            </a:rPr>
            <a:t>千円増）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a:t>
          </a:r>
          <a:r>
            <a:rPr kumimoji="1" lang="en-US" altLang="ja-JP" sz="1400">
              <a:latin typeface="ＭＳ ゴシック" pitchFamily="49" charset="-128"/>
              <a:ea typeface="ＭＳ ゴシック" pitchFamily="49" charset="-128"/>
            </a:rPr>
            <a:t>86,737</a:t>
          </a:r>
          <a:r>
            <a:rPr kumimoji="1" lang="ja-JP" altLang="en-US" sz="1400">
              <a:latin typeface="ＭＳ ゴシック" pitchFamily="49" charset="-128"/>
              <a:ea typeface="ＭＳ ゴシック" pitchFamily="49" charset="-128"/>
            </a:rPr>
            <a:t>千円（前年対比</a:t>
          </a:r>
          <a:r>
            <a:rPr kumimoji="1" lang="en-US" altLang="ja-JP" sz="1400">
              <a:latin typeface="ＭＳ ゴシック" pitchFamily="49" charset="-128"/>
              <a:ea typeface="ＭＳ ゴシック" pitchFamily="49" charset="-128"/>
            </a:rPr>
            <a:t>10,355</a:t>
          </a:r>
          <a:r>
            <a:rPr kumimoji="1" lang="ja-JP" altLang="en-US" sz="1400">
              <a:latin typeface="ＭＳ ゴシック" pitchFamily="49" charset="-128"/>
              <a:ea typeface="ＭＳ ゴシック" pitchFamily="49" charset="-128"/>
            </a:rPr>
            <a:t>千円増）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107,336</a:t>
          </a:r>
          <a:r>
            <a:rPr kumimoji="1" lang="ja-JP" altLang="en-US" sz="1400">
              <a:latin typeface="ＭＳ ゴシック" pitchFamily="49" charset="-128"/>
              <a:ea typeface="ＭＳ ゴシック" pitchFamily="49" charset="-128"/>
            </a:rPr>
            <a:t>千円（前年対比</a:t>
          </a:r>
          <a:r>
            <a:rPr kumimoji="1" lang="en-US" altLang="ja-JP" sz="1400">
              <a:latin typeface="ＭＳ ゴシック" pitchFamily="49" charset="-128"/>
              <a:ea typeface="ＭＳ ゴシック" pitchFamily="49" charset="-128"/>
            </a:rPr>
            <a:t>96,682</a:t>
          </a:r>
          <a:r>
            <a:rPr kumimoji="1" lang="ja-JP" altLang="en-US" sz="1400">
              <a:latin typeface="ＭＳ ゴシック" pitchFamily="49" charset="-128"/>
              <a:ea typeface="ＭＳ ゴシック" pitchFamily="49" charset="-128"/>
            </a:rPr>
            <a:t>千円増）</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平成２５年度決算に基づく連結実質収支額は、各特別会計において、　黒字となったため、連結赤字比率は算定されない。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過去の大型事業に係る借入金の償還終了に伴い、年々元利償還額が減少し、実質公債費率も平成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％に減少している。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平成２３年度決算以降、「将来負担額」より「充当可能財源等」が上回り将来負担比率は算定されていない。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今後も将来負担額の抑制と充当可能財源等の確保ににより、健全な比率の維持に努める。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2" zoomScaleNormal="82"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6278408</v>
      </c>
      <c r="BO4" s="349"/>
      <c r="BP4" s="349"/>
      <c r="BQ4" s="349"/>
      <c r="BR4" s="349"/>
      <c r="BS4" s="349"/>
      <c r="BT4" s="349"/>
      <c r="BU4" s="350"/>
      <c r="BV4" s="348">
        <v>6294630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6187925</v>
      </c>
      <c r="BO5" s="386"/>
      <c r="BP5" s="386"/>
      <c r="BQ5" s="386"/>
      <c r="BR5" s="386"/>
      <c r="BS5" s="386"/>
      <c r="BT5" s="386"/>
      <c r="BU5" s="387"/>
      <c r="BV5" s="385">
        <v>6215703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79.900000000000006</v>
      </c>
      <c r="CU5" s="383"/>
      <c r="CV5" s="383"/>
      <c r="CW5" s="383"/>
      <c r="CX5" s="383"/>
      <c r="CY5" s="383"/>
      <c r="CZ5" s="383"/>
      <c r="DA5" s="384"/>
      <c r="DB5" s="382">
        <v>77.7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90483</v>
      </c>
      <c r="BO6" s="386"/>
      <c r="BP6" s="386"/>
      <c r="BQ6" s="386"/>
      <c r="BR6" s="386"/>
      <c r="BS6" s="386"/>
      <c r="BT6" s="386"/>
      <c r="BU6" s="387"/>
      <c r="BV6" s="385">
        <v>78927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84.2</v>
      </c>
      <c r="CU6" s="423"/>
      <c r="CV6" s="423"/>
      <c r="CW6" s="423"/>
      <c r="CX6" s="423"/>
      <c r="CY6" s="423"/>
      <c r="CZ6" s="423"/>
      <c r="DA6" s="424"/>
      <c r="DB6" s="422">
        <v>82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3746</v>
      </c>
      <c r="BO7" s="386"/>
      <c r="BP7" s="386"/>
      <c r="BQ7" s="386"/>
      <c r="BR7" s="386"/>
      <c r="BS7" s="386"/>
      <c r="BT7" s="386"/>
      <c r="BU7" s="387"/>
      <c r="BV7" s="385">
        <v>2545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3825736</v>
      </c>
      <c r="CU7" s="386"/>
      <c r="CV7" s="386"/>
      <c r="CW7" s="386"/>
      <c r="CX7" s="386"/>
      <c r="CY7" s="386"/>
      <c r="CZ7" s="386"/>
      <c r="DA7" s="387"/>
      <c r="DB7" s="385">
        <v>3804491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86737</v>
      </c>
      <c r="BO8" s="386"/>
      <c r="BP8" s="386"/>
      <c r="BQ8" s="386"/>
      <c r="BR8" s="386"/>
      <c r="BS8" s="386"/>
      <c r="BT8" s="386"/>
      <c r="BU8" s="387"/>
      <c r="BV8" s="385">
        <v>76382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5596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10355</v>
      </c>
      <c r="BO9" s="386"/>
      <c r="BP9" s="386"/>
      <c r="BQ9" s="386"/>
      <c r="BR9" s="386"/>
      <c r="BS9" s="386"/>
      <c r="BT9" s="386"/>
      <c r="BU9" s="387"/>
      <c r="BV9" s="385">
        <v>7575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16.2</v>
      </c>
      <c r="CU9" s="383"/>
      <c r="CV9" s="383"/>
      <c r="CW9" s="383"/>
      <c r="CX9" s="383"/>
      <c r="CY9" s="383"/>
      <c r="CZ9" s="383"/>
      <c r="DA9" s="384"/>
      <c r="DB9" s="382">
        <v>16.7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6173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103467</v>
      </c>
      <c r="BO10" s="386"/>
      <c r="BP10" s="386"/>
      <c r="BQ10" s="386"/>
      <c r="BR10" s="386"/>
      <c r="BS10" s="386"/>
      <c r="BT10" s="386"/>
      <c r="BU10" s="387"/>
      <c r="BV10" s="385">
        <v>3639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5520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6486</v>
      </c>
      <c r="BO12" s="386"/>
      <c r="BP12" s="386"/>
      <c r="BQ12" s="386"/>
      <c r="BR12" s="386"/>
      <c r="BS12" s="386"/>
      <c r="BT12" s="386"/>
      <c r="BU12" s="387"/>
      <c r="BV12" s="385">
        <v>560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5454</v>
      </c>
      <c r="S13" s="467"/>
      <c r="T13" s="467"/>
      <c r="U13" s="467"/>
      <c r="V13" s="468"/>
      <c r="W13" s="401" t="s">
        <v>124</v>
      </c>
      <c r="X13" s="402"/>
      <c r="Y13" s="402"/>
      <c r="Z13" s="402"/>
      <c r="AA13" s="402"/>
      <c r="AB13" s="392"/>
      <c r="AC13" s="436">
        <v>1114</v>
      </c>
      <c r="AD13" s="437"/>
      <c r="AE13" s="437"/>
      <c r="AF13" s="437"/>
      <c r="AG13" s="476"/>
      <c r="AH13" s="436">
        <v>1124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107336</v>
      </c>
      <c r="BO13" s="386"/>
      <c r="BP13" s="386"/>
      <c r="BQ13" s="386"/>
      <c r="BR13" s="386"/>
      <c r="BS13" s="386"/>
      <c r="BT13" s="386"/>
      <c r="BU13" s="387"/>
      <c r="BV13" s="385">
        <v>10654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8.6</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5663</v>
      </c>
      <c r="S14" s="467"/>
      <c r="T14" s="467"/>
      <c r="U14" s="467"/>
      <c r="V14" s="468"/>
      <c r="W14" s="375"/>
      <c r="X14" s="376"/>
      <c r="Y14" s="376"/>
      <c r="Z14" s="376"/>
      <c r="AA14" s="376"/>
      <c r="AB14" s="365"/>
      <c r="AC14" s="469">
        <v>36.6</v>
      </c>
      <c r="AD14" s="470"/>
      <c r="AE14" s="470"/>
      <c r="AF14" s="470"/>
      <c r="AG14" s="471"/>
      <c r="AH14" s="469">
        <v>34.9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5528</v>
      </c>
      <c r="S15" s="467"/>
      <c r="T15" s="467"/>
      <c r="U15" s="467"/>
      <c r="V15" s="468"/>
      <c r="W15" s="401" t="s">
        <v>131</v>
      </c>
      <c r="X15" s="402"/>
      <c r="Y15" s="402"/>
      <c r="Z15" s="402"/>
      <c r="AA15" s="402"/>
      <c r="AB15" s="392"/>
      <c r="AC15" s="436">
        <v>489</v>
      </c>
      <c r="AD15" s="437"/>
      <c r="AE15" s="437"/>
      <c r="AF15" s="437"/>
      <c r="AG15" s="476"/>
      <c r="AH15" s="436">
        <v>565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523822</v>
      </c>
      <c r="BO15" s="349"/>
      <c r="BP15" s="349"/>
      <c r="BQ15" s="349"/>
      <c r="BR15" s="349"/>
      <c r="BS15" s="349"/>
      <c r="BT15" s="349"/>
      <c r="BU15" s="350"/>
      <c r="BV15" s="348">
        <v>509476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16.100000000000001</v>
      </c>
      <c r="AD16" s="470"/>
      <c r="AE16" s="470"/>
      <c r="AF16" s="470"/>
      <c r="AG16" s="471"/>
      <c r="AH16" s="469">
        <v>17.5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3487026</v>
      </c>
      <c r="BO16" s="386"/>
      <c r="BP16" s="386"/>
      <c r="BQ16" s="386"/>
      <c r="BR16" s="386"/>
      <c r="BS16" s="386"/>
      <c r="BT16" s="386"/>
      <c r="BU16" s="387"/>
      <c r="BV16" s="385">
        <v>3473557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1440</v>
      </c>
      <c r="AD17" s="437"/>
      <c r="AE17" s="437"/>
      <c r="AF17" s="437"/>
      <c r="AG17" s="476"/>
      <c r="AH17" s="436">
        <v>1536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667380</v>
      </c>
      <c r="BO17" s="386"/>
      <c r="BP17" s="386"/>
      <c r="BQ17" s="386"/>
      <c r="BR17" s="386"/>
      <c r="BS17" s="386"/>
      <c r="BT17" s="386"/>
      <c r="BU17" s="387"/>
      <c r="BV17" s="385">
        <v>634307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743.16</v>
      </c>
      <c r="M18" s="498"/>
      <c r="N18" s="498"/>
      <c r="O18" s="498"/>
      <c r="P18" s="498"/>
      <c r="Q18" s="498"/>
      <c r="R18" s="499"/>
      <c r="S18" s="499"/>
      <c r="T18" s="499"/>
      <c r="U18" s="499"/>
      <c r="V18" s="500"/>
      <c r="W18" s="403"/>
      <c r="X18" s="404"/>
      <c r="Y18" s="404"/>
      <c r="Z18" s="404"/>
      <c r="AA18" s="404"/>
      <c r="AB18" s="395"/>
      <c r="AC18" s="501">
        <v>47.3</v>
      </c>
      <c r="AD18" s="502"/>
      <c r="AE18" s="502"/>
      <c r="AF18" s="502"/>
      <c r="AG18" s="503"/>
      <c r="AH18" s="501">
        <v>47.6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3088405</v>
      </c>
      <c r="BO18" s="386"/>
      <c r="BP18" s="386"/>
      <c r="BQ18" s="386"/>
      <c r="BR18" s="386"/>
      <c r="BS18" s="386"/>
      <c r="BT18" s="386"/>
      <c r="BU18" s="387"/>
      <c r="BV18" s="385">
        <v>3011554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4495835</v>
      </c>
      <c r="BO19" s="386"/>
      <c r="BP19" s="386"/>
      <c r="BQ19" s="386"/>
      <c r="BR19" s="386"/>
      <c r="BS19" s="386"/>
      <c r="BT19" s="386"/>
      <c r="BU19" s="387"/>
      <c r="BV19" s="385">
        <v>4454453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2412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5744579</v>
      </c>
      <c r="BO23" s="386"/>
      <c r="BP23" s="386"/>
      <c r="BQ23" s="386"/>
      <c r="BR23" s="386"/>
      <c r="BS23" s="386"/>
      <c r="BT23" s="386"/>
      <c r="BU23" s="387"/>
      <c r="BV23" s="385">
        <v>5736981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7100</v>
      </c>
      <c r="R24" s="437"/>
      <c r="S24" s="437"/>
      <c r="T24" s="437"/>
      <c r="U24" s="437"/>
      <c r="V24" s="476"/>
      <c r="W24" s="531"/>
      <c r="X24" s="519"/>
      <c r="Y24" s="520"/>
      <c r="Z24" s="435" t="s">
        <v>155</v>
      </c>
      <c r="AA24" s="415"/>
      <c r="AB24" s="415"/>
      <c r="AC24" s="415"/>
      <c r="AD24" s="415"/>
      <c r="AE24" s="415"/>
      <c r="AF24" s="415"/>
      <c r="AG24" s="416"/>
      <c r="AH24" s="436">
        <v>106</v>
      </c>
      <c r="AI24" s="437"/>
      <c r="AJ24" s="437"/>
      <c r="AK24" s="437"/>
      <c r="AL24" s="476"/>
      <c r="AM24" s="436">
        <v>329236</v>
      </c>
      <c r="AN24" s="437"/>
      <c r="AO24" s="437"/>
      <c r="AP24" s="437"/>
      <c r="AQ24" s="437"/>
      <c r="AR24" s="476"/>
      <c r="AS24" s="436">
        <v>3106</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5170518</v>
      </c>
      <c r="BO24" s="386"/>
      <c r="BP24" s="386"/>
      <c r="BQ24" s="386"/>
      <c r="BR24" s="386"/>
      <c r="BS24" s="386"/>
      <c r="BT24" s="386"/>
      <c r="BU24" s="387"/>
      <c r="BV24" s="385">
        <v>5035349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5930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65285</v>
      </c>
      <c r="BO25" s="349"/>
      <c r="BP25" s="349"/>
      <c r="BQ25" s="349"/>
      <c r="BR25" s="349"/>
      <c r="BS25" s="349"/>
      <c r="BT25" s="349"/>
      <c r="BU25" s="350"/>
      <c r="BV25" s="348">
        <v>86822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5720</v>
      </c>
      <c r="R26" s="437"/>
      <c r="S26" s="437"/>
      <c r="T26" s="437"/>
      <c r="U26" s="437"/>
      <c r="V26" s="476"/>
      <c r="W26" s="531"/>
      <c r="X26" s="519"/>
      <c r="Y26" s="520"/>
      <c r="Z26" s="435" t="s">
        <v>161</v>
      </c>
      <c r="AA26" s="539"/>
      <c r="AB26" s="539"/>
      <c r="AC26" s="539"/>
      <c r="AD26" s="539"/>
      <c r="AE26" s="539"/>
      <c r="AF26" s="539"/>
      <c r="AG26" s="540"/>
      <c r="AH26" s="436" t="s">
        <v>122</v>
      </c>
      <c r="AI26" s="437"/>
      <c r="AJ26" s="437"/>
      <c r="AK26" s="437"/>
      <c r="AL26" s="476"/>
      <c r="AM26" s="436" t="s">
        <v>122</v>
      </c>
      <c r="AN26" s="437"/>
      <c r="AO26" s="437"/>
      <c r="AP26" s="437"/>
      <c r="AQ26" s="437"/>
      <c r="AR26" s="476"/>
      <c r="AS26" s="436" t="s">
        <v>122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2550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2150</v>
      </c>
      <c r="R28" s="437"/>
      <c r="S28" s="437"/>
      <c r="T28" s="437"/>
      <c r="U28" s="437"/>
      <c r="V28" s="476"/>
      <c r="W28" s="531"/>
      <c r="X28" s="519"/>
      <c r="Y28" s="520"/>
      <c r="Z28" s="435" t="s">
        <v>167</v>
      </c>
      <c r="AA28" s="415"/>
      <c r="AB28" s="415"/>
      <c r="AC28" s="415"/>
      <c r="AD28" s="415"/>
      <c r="AE28" s="415"/>
      <c r="AF28" s="415"/>
      <c r="AG28" s="416"/>
      <c r="AH28" s="436">
        <v>9</v>
      </c>
      <c r="AI28" s="437"/>
      <c r="AJ28" s="437"/>
      <c r="AK28" s="437"/>
      <c r="AL28" s="476"/>
      <c r="AM28" s="436">
        <v>18351</v>
      </c>
      <c r="AN28" s="437"/>
      <c r="AO28" s="437"/>
      <c r="AP28" s="437"/>
      <c r="AQ28" s="437"/>
      <c r="AR28" s="476"/>
      <c r="AS28" s="436">
        <v>2039</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966441</v>
      </c>
      <c r="BO28" s="349"/>
      <c r="BP28" s="349"/>
      <c r="BQ28" s="349"/>
      <c r="BR28" s="349"/>
      <c r="BS28" s="349"/>
      <c r="BT28" s="349"/>
      <c r="BU28" s="350"/>
      <c r="BV28" s="348">
        <v>869460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1920</v>
      </c>
      <c r="R29" s="437"/>
      <c r="S29" s="437"/>
      <c r="T29" s="437"/>
      <c r="U29" s="437"/>
      <c r="V29" s="476"/>
      <c r="W29" s="531"/>
      <c r="X29" s="519"/>
      <c r="Y29" s="520"/>
      <c r="Z29" s="435" t="s">
        <v>171</v>
      </c>
      <c r="AA29" s="415"/>
      <c r="AB29" s="415"/>
      <c r="AC29" s="415"/>
      <c r="AD29" s="415"/>
      <c r="AE29" s="415"/>
      <c r="AF29" s="415"/>
      <c r="AG29" s="416"/>
      <c r="AH29" s="436">
        <v>115</v>
      </c>
      <c r="AI29" s="437"/>
      <c r="AJ29" s="437"/>
      <c r="AK29" s="437"/>
      <c r="AL29" s="476"/>
      <c r="AM29" s="436">
        <v>347587</v>
      </c>
      <c r="AN29" s="437"/>
      <c r="AO29" s="437"/>
      <c r="AP29" s="437"/>
      <c r="AQ29" s="437"/>
      <c r="AR29" s="476"/>
      <c r="AS29" s="436">
        <v>3022</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75428</v>
      </c>
      <c r="BO29" s="386"/>
      <c r="BP29" s="386"/>
      <c r="BQ29" s="386"/>
      <c r="BR29" s="386"/>
      <c r="BS29" s="386"/>
      <c r="BT29" s="386"/>
      <c r="BU29" s="387"/>
      <c r="BV29" s="385">
        <v>75330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1589859</v>
      </c>
      <c r="BO30" s="553"/>
      <c r="BP30" s="553"/>
      <c r="BQ30" s="553"/>
      <c r="BR30" s="553"/>
      <c r="BS30" s="553"/>
      <c r="BT30" s="553"/>
      <c r="BU30" s="554"/>
      <c r="BV30" s="552">
        <v>1587326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国民健康保険病院特別会計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平取町外２町衛生施設組合</v>
      </c>
      <c r="BZ34" s="565"/>
      <c r="CA34" s="565"/>
      <c r="CB34" s="565"/>
      <c r="CC34" s="565"/>
      <c r="CD34" s="565"/>
      <c r="CE34" s="565"/>
      <c r="CF34" s="565"/>
      <c r="CG34" s="565"/>
      <c r="CH34" s="565"/>
      <c r="CI34" s="565"/>
      <c r="CJ34" s="565"/>
      <c r="CK34" s="565"/>
      <c r="CL34" s="565"/>
      <c r="CM34" s="565"/>
      <c r="CN34" s="165"/>
      <c r="CO34" s="564">
        <f>IF(CQ34="","",MAX(C34:D43,U34:V43,AM34:AN43,BE34:BF43,BW34:BX43)+1)</f>
        <v>10</v>
      </c>
      <c r="CP34" s="564"/>
      <c r="CQ34" s="565" t="str">
        <f>IF('各会計、関係団体の財政状況及び健全化判断比率'!BS7="","",'各会計、関係団体の財政状況及び健全化判断比率'!BS7)</f>
        <v>(有)平取町畜産公社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胆振東部日高西部衛生組合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日高西部消防組合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2" zoomScale="69" zoomScaleNormal="69"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6852</v>
      </c>
      <c r="J41" s="83">
        <v>6462</v>
      </c>
      <c r="K41" s="83">
        <v>6060</v>
      </c>
      <c r="L41" s="83">
        <v>5737</v>
      </c>
      <c r="M41" s="84">
        <v>5745</v>
      </c>
    </row>
    <row r="42" spans="2:13" ht="27.75" customHeight="1">
      <c r="B42" s="1169"/>
      <c r="C42" s="1170"/>
      <c r="D42" s="85"/>
      <c r="E42" s="1175" t="s">
        <v>26</v>
      </c>
      <c r="F42" s="1175"/>
      <c r="G42" s="1175"/>
      <c r="H42" s="1176"/>
      <c r="I42" s="86">
        <v>104</v>
      </c>
      <c r="J42" s="87">
        <v>89</v>
      </c>
      <c r="K42" s="87">
        <v>68</v>
      </c>
      <c r="L42" s="87">
        <v>51</v>
      </c>
      <c r="M42" s="88">
        <v>35</v>
      </c>
    </row>
    <row r="43" spans="2:13" ht="27.75" customHeight="1">
      <c r="B43" s="1169"/>
      <c r="C43" s="1170"/>
      <c r="D43" s="85"/>
      <c r="E43" s="1175" t="s">
        <v>27</v>
      </c>
      <c r="F43" s="1175"/>
      <c r="G43" s="1175"/>
      <c r="H43" s="1176"/>
      <c r="I43" s="86">
        <v>564</v>
      </c>
      <c r="J43" s="87">
        <v>654</v>
      </c>
      <c r="K43" s="87">
        <v>606</v>
      </c>
      <c r="L43" s="87">
        <v>530</v>
      </c>
      <c r="M43" s="88">
        <v>612</v>
      </c>
    </row>
    <row r="44" spans="2:13" ht="27.75" customHeight="1">
      <c r="B44" s="1169"/>
      <c r="C44" s="1170"/>
      <c r="D44" s="85"/>
      <c r="E44" s="1175" t="s">
        <v>28</v>
      </c>
      <c r="F44" s="1175"/>
      <c r="G44" s="1175"/>
      <c r="H44" s="1176"/>
      <c r="I44" s="86">
        <v>187</v>
      </c>
      <c r="J44" s="87">
        <v>203</v>
      </c>
      <c r="K44" s="87">
        <v>150</v>
      </c>
      <c r="L44" s="87">
        <v>122</v>
      </c>
      <c r="M44" s="88">
        <v>102</v>
      </c>
    </row>
    <row r="45" spans="2:13" ht="27.75" customHeight="1">
      <c r="B45" s="1169"/>
      <c r="C45" s="1170"/>
      <c r="D45" s="85"/>
      <c r="E45" s="1175" t="s">
        <v>29</v>
      </c>
      <c r="F45" s="1175"/>
      <c r="G45" s="1175"/>
      <c r="H45" s="1176"/>
      <c r="I45" s="86">
        <v>1311</v>
      </c>
      <c r="J45" s="87">
        <v>1086</v>
      </c>
      <c r="K45" s="87">
        <v>1081</v>
      </c>
      <c r="L45" s="87">
        <v>1135</v>
      </c>
      <c r="M45" s="88">
        <v>1110</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2344</v>
      </c>
      <c r="J49" s="87">
        <v>2591</v>
      </c>
      <c r="K49" s="87">
        <v>2685</v>
      </c>
      <c r="L49" s="87">
        <v>2657</v>
      </c>
      <c r="M49" s="88">
        <v>2742</v>
      </c>
    </row>
    <row r="50" spans="2:13" ht="27.75" customHeight="1">
      <c r="B50" s="1169"/>
      <c r="C50" s="1170"/>
      <c r="D50" s="85"/>
      <c r="E50" s="1175" t="s">
        <v>35</v>
      </c>
      <c r="F50" s="1175"/>
      <c r="G50" s="1175"/>
      <c r="H50" s="1176"/>
      <c r="I50" s="86">
        <v>710</v>
      </c>
      <c r="J50" s="87">
        <v>632</v>
      </c>
      <c r="K50" s="87">
        <v>556</v>
      </c>
      <c r="L50" s="87">
        <v>483</v>
      </c>
      <c r="M50" s="88">
        <v>455</v>
      </c>
    </row>
    <row r="51" spans="2:13" ht="27.75" customHeight="1">
      <c r="B51" s="1171"/>
      <c r="C51" s="1172"/>
      <c r="D51" s="85"/>
      <c r="E51" s="1175" t="s">
        <v>36</v>
      </c>
      <c r="F51" s="1175"/>
      <c r="G51" s="1175"/>
      <c r="H51" s="1176"/>
      <c r="I51" s="86">
        <v>5955</v>
      </c>
      <c r="J51" s="87">
        <v>5167</v>
      </c>
      <c r="K51" s="87">
        <v>4999</v>
      </c>
      <c r="L51" s="87">
        <v>4830</v>
      </c>
      <c r="M51" s="88">
        <v>4872</v>
      </c>
    </row>
    <row r="52" spans="2:13" ht="27.75" customHeight="1" thickBot="1">
      <c r="B52" s="1179" t="s">
        <v>37</v>
      </c>
      <c r="C52" s="1180"/>
      <c r="D52" s="90"/>
      <c r="E52" s="1181" t="s">
        <v>38</v>
      </c>
      <c r="F52" s="1181"/>
      <c r="G52" s="1181"/>
      <c r="H52" s="1182"/>
      <c r="I52" s="91">
        <v>8</v>
      </c>
      <c r="J52" s="92">
        <v>105</v>
      </c>
      <c r="K52" s="92">
        <v>-275</v>
      </c>
      <c r="L52" s="92">
        <v>-395</v>
      </c>
      <c r="M52" s="93">
        <v>-464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287470</v>
      </c>
      <c r="E3" s="116"/>
      <c r="F3" s="117">
        <v>174443</v>
      </c>
      <c r="G3" s="118"/>
      <c r="H3" s="119"/>
    </row>
    <row r="4" spans="1:8">
      <c r="A4" s="120"/>
      <c r="B4" s="121"/>
      <c r="C4" s="122"/>
      <c r="D4" s="123">
        <v>153272</v>
      </c>
      <c r="E4" s="124"/>
      <c r="F4" s="125">
        <v>89518</v>
      </c>
      <c r="G4" s="126"/>
      <c r="H4" s="127"/>
    </row>
    <row r="5" spans="1:8">
      <c r="A5" s="108" t="s">
        <v>509</v>
      </c>
      <c r="B5" s="113"/>
      <c r="C5" s="114"/>
      <c r="D5" s="115">
        <v>385219</v>
      </c>
      <c r="E5" s="116"/>
      <c r="F5" s="117">
        <v>192544</v>
      </c>
      <c r="G5" s="118"/>
      <c r="H5" s="119"/>
    </row>
    <row r="6" spans="1:8">
      <c r="A6" s="120"/>
      <c r="B6" s="121"/>
      <c r="C6" s="122"/>
      <c r="D6" s="123">
        <v>143614</v>
      </c>
      <c r="E6" s="124"/>
      <c r="F6" s="125">
        <v>82235</v>
      </c>
      <c r="G6" s="126"/>
      <c r="H6" s="127"/>
    </row>
    <row r="7" spans="1:8">
      <c r="A7" s="108" t="s">
        <v>510</v>
      </c>
      <c r="B7" s="113"/>
      <c r="C7" s="114"/>
      <c r="D7" s="115">
        <v>229191</v>
      </c>
      <c r="E7" s="116"/>
      <c r="F7" s="117">
        <v>146140</v>
      </c>
      <c r="G7" s="118"/>
      <c r="H7" s="119"/>
    </row>
    <row r="8" spans="1:8">
      <c r="A8" s="120"/>
      <c r="B8" s="121"/>
      <c r="C8" s="122"/>
      <c r="D8" s="123">
        <v>146890</v>
      </c>
      <c r="E8" s="124"/>
      <c r="F8" s="125">
        <v>75451</v>
      </c>
      <c r="G8" s="126"/>
      <c r="H8" s="127"/>
    </row>
    <row r="9" spans="1:8">
      <c r="A9" s="108" t="s">
        <v>511</v>
      </c>
      <c r="B9" s="113"/>
      <c r="C9" s="114"/>
      <c r="D9" s="115">
        <v>373769</v>
      </c>
      <c r="E9" s="116"/>
      <c r="F9" s="117">
        <v>146641</v>
      </c>
      <c r="G9" s="118"/>
      <c r="H9" s="119"/>
    </row>
    <row r="10" spans="1:8">
      <c r="A10" s="120"/>
      <c r="B10" s="121"/>
      <c r="C10" s="122"/>
      <c r="D10" s="123">
        <v>284563</v>
      </c>
      <c r="E10" s="124"/>
      <c r="F10" s="125">
        <v>68142</v>
      </c>
      <c r="G10" s="126"/>
      <c r="H10" s="127"/>
    </row>
    <row r="11" spans="1:8">
      <c r="A11" s="108" t="s">
        <v>512</v>
      </c>
      <c r="B11" s="113"/>
      <c r="C11" s="114"/>
      <c r="D11" s="115">
        <v>345937</v>
      </c>
      <c r="E11" s="116"/>
      <c r="F11" s="117">
        <v>174587</v>
      </c>
      <c r="G11" s="118"/>
      <c r="H11" s="119"/>
    </row>
    <row r="12" spans="1:8">
      <c r="A12" s="120"/>
      <c r="B12" s="121"/>
      <c r="C12" s="128"/>
      <c r="D12" s="123">
        <v>233953</v>
      </c>
      <c r="E12" s="124"/>
      <c r="F12" s="125">
        <v>79695</v>
      </c>
      <c r="G12" s="126"/>
      <c r="H12" s="127"/>
    </row>
    <row r="13" spans="1:8">
      <c r="A13" s="108"/>
      <c r="B13" s="113"/>
      <c r="C13" s="129"/>
      <c r="D13" s="130">
        <v>324317</v>
      </c>
      <c r="E13" s="131"/>
      <c r="F13" s="132">
        <v>166871</v>
      </c>
      <c r="G13" s="133"/>
      <c r="H13" s="119"/>
    </row>
    <row r="14" spans="1:8">
      <c r="A14" s="120"/>
      <c r="B14" s="121"/>
      <c r="C14" s="122"/>
      <c r="D14" s="123">
        <v>192458</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v>
      </c>
      <c r="C19" s="134">
        <f>ROUND(VALUE(SUBSTITUTE(実質収支比率等に係る経年分析!G$48,"▲","-")),2)</f>
        <v>1.9</v>
      </c>
      <c r="D19" s="134">
        <f>ROUND(VALUE(SUBSTITUTE(実質収支比率等に係る経年分析!H$48,"▲","-")),2)</f>
        <v>1.89</v>
      </c>
      <c r="E19" s="134">
        <f>ROUND(VALUE(SUBSTITUTE(実質収支比率等に係る経年分析!I$48,"▲","-")),2)</f>
        <v>2.0099999999999998</v>
      </c>
      <c r="F19" s="134">
        <f>ROUND(VALUE(SUBSTITUTE(実質収支比率等に係る経年分析!J$48,"▲","-")),2)</f>
        <v>2.27</v>
      </c>
    </row>
    <row r="20" spans="1:11">
      <c r="A20" s="134" t="s">
        <v>43</v>
      </c>
      <c r="B20" s="134">
        <f>ROUND(VALUE(SUBSTITUTE(実質収支比率等に係る経年分析!F$47,"▲","-")),2)</f>
        <v>14.89</v>
      </c>
      <c r="C20" s="134">
        <f>ROUND(VALUE(SUBSTITUTE(実質収支比率等に係る経年分析!G$47,"▲","-")),2)</f>
        <v>21</v>
      </c>
      <c r="D20" s="134">
        <f>ROUND(VALUE(SUBSTITUTE(実質収支比率等に係る経年分析!H$47,"▲","-")),2)</f>
        <v>23.8</v>
      </c>
      <c r="E20" s="134">
        <f>ROUND(VALUE(SUBSTITUTE(実質収支比率等に係る経年分析!I$47,"▲","-")),2)</f>
        <v>22.85</v>
      </c>
      <c r="F20" s="134">
        <f>ROUND(VALUE(SUBSTITUTE(実質収支比率等に係る経年分析!J$47,"▲","-")),2)</f>
        <v>25.26</v>
      </c>
    </row>
    <row r="21" spans="1:11">
      <c r="A21" s="134" t="s">
        <v>44</v>
      </c>
      <c r="B21" s="134">
        <f>IF(ISNUMBER(VALUE(SUBSTITUTE(実質収支比率等に係る経年分析!F$49,"▲","-"))),ROUND(VALUE(SUBSTITUTE(実質収支比率等に係る経年分析!F$49,"▲","-")),2),NA())</f>
        <v>2.34</v>
      </c>
      <c r="C21" s="134">
        <f>IF(ISNUMBER(VALUE(SUBSTITUTE(実質収支比率等に係る経年分析!G$49,"▲","-"))),ROUND(VALUE(SUBSTITUTE(実質収支比率等に係る経年分析!G$49,"▲","-")),2),NA())</f>
        <v>4.8899999999999997</v>
      </c>
      <c r="D21" s="134">
        <f>IF(ISNUMBER(VALUE(SUBSTITUTE(実質収支比率等に係る経年分析!H$49,"▲","-"))),ROUND(VALUE(SUBSTITUTE(実質収支比率等に係る経年分析!H$49,"▲","-")),2),NA())</f>
        <v>2.4</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2.81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国民健康保険病院特別会計</v>
      </c>
      <c r="B34" s="135">
        <f>IF(ROUND(VALUE(SUBSTITUTE(連結実質赤字比率に係る赤字・黒字の構成分析!F$36,"▲", "-")), 2) &lt; 0, ABS(ROUND(VALUE(SUBSTITUTE(連結実質赤字比率に係る赤字・黒字の構成分析!F$36,"▲", "-")), 2)), NA())</f>
        <v>2.0099999999999998</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f>IF(ROUND(VALUE(SUBSTITUTE(連結実質赤字比率に係る赤字・黒字の構成分析!H$36,"▲", "-")), 2) &lt; 0, ABS(ROUND(VALUE(SUBSTITUTE(連結実質赤字比率に係る赤字・黒字の構成分析!H$36,"▲", "-")), 2)), NA())</f>
        <v>1.06</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0.6</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2.0099999999999998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751</v>
      </c>
      <c r="E42" s="136"/>
      <c r="F42" s="136"/>
      <c r="G42" s="136">
        <f>'実質公債費比率（分子）の構造'!L$52</f>
        <v>717</v>
      </c>
      <c r="H42" s="136"/>
      <c r="I42" s="136"/>
      <c r="J42" s="136">
        <f>'実質公債費比率（分子）の構造'!M$52</f>
        <v>673</v>
      </c>
      <c r="K42" s="136"/>
      <c r="L42" s="136"/>
      <c r="M42" s="136">
        <f>'実質公債費比率（分子）の構造'!N$52</f>
        <v>647</v>
      </c>
      <c r="N42" s="136"/>
      <c r="O42" s="136"/>
      <c r="P42" s="136">
        <f>'実質公債費比率（分子）の構造'!O$52</f>
        <v>649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35</v>
      </c>
      <c r="C44" s="136"/>
      <c r="D44" s="136"/>
      <c r="E44" s="136">
        <f>'実質公債費比率（分子）の構造'!L$50</f>
        <v>18</v>
      </c>
      <c r="F44" s="136"/>
      <c r="G44" s="136"/>
      <c r="H44" s="136">
        <f>'実質公債費比率（分子）の構造'!M$50</f>
        <v>20</v>
      </c>
      <c r="I44" s="136"/>
      <c r="J44" s="136"/>
      <c r="K44" s="136">
        <f>'実質公債費比率（分子）の構造'!N$50</f>
        <v>18</v>
      </c>
      <c r="L44" s="136"/>
      <c r="M44" s="136"/>
      <c r="N44" s="136">
        <f>'実質公債費比率（分子）の構造'!O$50</f>
        <v>16</v>
      </c>
      <c r="O44" s="136"/>
      <c r="P44" s="136"/>
    </row>
    <row r="45" spans="1:16">
      <c r="A45" s="136" t="s">
        <v>54</v>
      </c>
      <c r="B45" s="136">
        <f>'実質公債費比率（分子）の構造'!K$49</f>
        <v>20</v>
      </c>
      <c r="C45" s="136"/>
      <c r="D45" s="136"/>
      <c r="E45" s="136">
        <f>'実質公債費比率（分子）の構造'!L$49</f>
        <v>19</v>
      </c>
      <c r="F45" s="136"/>
      <c r="G45" s="136"/>
      <c r="H45" s="136">
        <f>'実質公債費比率（分子）の構造'!M$49</f>
        <v>18</v>
      </c>
      <c r="I45" s="136"/>
      <c r="J45" s="136"/>
      <c r="K45" s="136">
        <f>'実質公債費比率（分子）の構造'!N$49</f>
        <v>19</v>
      </c>
      <c r="L45" s="136"/>
      <c r="M45" s="136"/>
      <c r="N45" s="136">
        <f>'実質公債費比率（分子）の構造'!O$49</f>
        <v>21</v>
      </c>
      <c r="O45" s="136"/>
      <c r="P45" s="136"/>
    </row>
    <row r="46" spans="1:16">
      <c r="A46" s="136" t="s">
        <v>55</v>
      </c>
      <c r="B46" s="136">
        <f>'実質公債費比率（分子）の構造'!K$48</f>
        <v>64</v>
      </c>
      <c r="C46" s="136"/>
      <c r="D46" s="136"/>
      <c r="E46" s="136">
        <f>'実質公債費比率（分子）の構造'!L$48</f>
        <v>42</v>
      </c>
      <c r="F46" s="136"/>
      <c r="G46" s="136"/>
      <c r="H46" s="136">
        <f>'実質公債費比率（分子）の構造'!M$48</f>
        <v>49</v>
      </c>
      <c r="I46" s="136"/>
      <c r="J46" s="136"/>
      <c r="K46" s="136">
        <f>'実質公債費比率（分子）の構造'!N$48</f>
        <v>46</v>
      </c>
      <c r="L46" s="136"/>
      <c r="M46" s="136"/>
      <c r="N46" s="136">
        <f>'実質公債費比率（分子）の構造'!O$48</f>
        <v>66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1041</v>
      </c>
      <c r="C49" s="136"/>
      <c r="D49" s="136"/>
      <c r="E49" s="136">
        <f>'実質公債費比率（分子）の構造'!L$45</f>
        <v>980</v>
      </c>
      <c r="F49" s="136"/>
      <c r="G49" s="136"/>
      <c r="H49" s="136">
        <f>'実質公債費比率（分子）の構造'!M$45</f>
        <v>894</v>
      </c>
      <c r="I49" s="136"/>
      <c r="J49" s="136"/>
      <c r="K49" s="136">
        <f>'実質公債費比率（分子）の構造'!N$45</f>
        <v>823</v>
      </c>
      <c r="L49" s="136"/>
      <c r="M49" s="136"/>
      <c r="N49" s="136">
        <f>'実質公債費比率（分子）の構造'!O$45</f>
        <v>803</v>
      </c>
      <c r="O49" s="136"/>
      <c r="P49" s="136"/>
    </row>
    <row r="50" spans="1:16">
      <c r="A50" s="136" t="s">
        <v>59</v>
      </c>
      <c r="B50" s="136" t="e">
        <f>NA()</f>
        <v>#N/A</v>
      </c>
      <c r="C50" s="136">
        <f>IF(ISNUMBER('実質公債費比率（分子）の構造'!K$53),'実質公債費比率（分子）の構造'!K$53,NA())</f>
        <v>409</v>
      </c>
      <c r="D50" s="136" t="e">
        <f>NA()</f>
        <v>#N/A</v>
      </c>
      <c r="E50" s="136" t="e">
        <f>NA()</f>
        <v>#N/A</v>
      </c>
      <c r="F50" s="136">
        <f>IF(ISNUMBER('実質公債費比率（分子）の構造'!L$53),'実質公債費比率（分子）の構造'!L$53,NA())</f>
        <v>342</v>
      </c>
      <c r="G50" s="136" t="e">
        <f>NA()</f>
        <v>#N/A</v>
      </c>
      <c r="H50" s="136" t="e">
        <f>NA()</f>
        <v>#N/A</v>
      </c>
      <c r="I50" s="136">
        <f>IF(ISNUMBER('実質公債費比率（分子）の構造'!M$53),'実質公債費比率（分子）の構造'!M$53,NA())</f>
        <v>308</v>
      </c>
      <c r="J50" s="136" t="e">
        <f>NA()</f>
        <v>#N/A</v>
      </c>
      <c r="K50" s="136" t="e">
        <f>NA()</f>
        <v>#N/A</v>
      </c>
      <c r="L50" s="136">
        <f>IF(ISNUMBER('実質公債費比率（分子）の構造'!N$53),'実質公債費比率（分子）の構造'!N$53,NA())</f>
        <v>259</v>
      </c>
      <c r="M50" s="136" t="e">
        <f>NA()</f>
        <v>#N/A</v>
      </c>
      <c r="N50" s="136" t="e">
        <f>NA()</f>
        <v>#N/A</v>
      </c>
      <c r="O50" s="136">
        <f>IF(ISNUMBER('実質公債費比率（分子）の構造'!O$53),'実質公債費比率（分子）の構造'!O$53,NA())</f>
        <v>257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5955</v>
      </c>
      <c r="E56" s="135"/>
      <c r="F56" s="135"/>
      <c r="G56" s="135">
        <f>'将来負担比率（分子）の構造'!J$51</f>
        <v>5167</v>
      </c>
      <c r="H56" s="135"/>
      <c r="I56" s="135"/>
      <c r="J56" s="135">
        <f>'将来負担比率（分子）の構造'!K$51</f>
        <v>4999</v>
      </c>
      <c r="K56" s="135"/>
      <c r="L56" s="135"/>
      <c r="M56" s="135">
        <f>'将来負担比率（分子）の構造'!L$51</f>
        <v>4830</v>
      </c>
      <c r="N56" s="135"/>
      <c r="O56" s="135"/>
      <c r="P56" s="135">
        <f>'将来負担比率（分子）の構造'!M$51</f>
        <v>4872</v>
      </c>
    </row>
    <row r="57" spans="1:16">
      <c r="A57" s="135" t="s">
        <v>35</v>
      </c>
      <c r="B57" s="135"/>
      <c r="C57" s="135"/>
      <c r="D57" s="135">
        <f>'将来負担比率（分子）の構造'!I$50</f>
        <v>710</v>
      </c>
      <c r="E57" s="135"/>
      <c r="F57" s="135"/>
      <c r="G57" s="135">
        <f>'将来負担比率（分子）の構造'!J$50</f>
        <v>632</v>
      </c>
      <c r="H57" s="135"/>
      <c r="I57" s="135"/>
      <c r="J57" s="135">
        <f>'将来負担比率（分子）の構造'!K$50</f>
        <v>556</v>
      </c>
      <c r="K57" s="135"/>
      <c r="L57" s="135"/>
      <c r="M57" s="135">
        <f>'将来負担比率（分子）の構造'!L$50</f>
        <v>483</v>
      </c>
      <c r="N57" s="135"/>
      <c r="O57" s="135"/>
      <c r="P57" s="135">
        <f>'将来負担比率（分子）の構造'!M$50</f>
        <v>455</v>
      </c>
    </row>
    <row r="58" spans="1:16">
      <c r="A58" s="135" t="s">
        <v>34</v>
      </c>
      <c r="B58" s="135"/>
      <c r="C58" s="135"/>
      <c r="D58" s="135">
        <f>'将来負担比率（分子）の構造'!I$49</f>
        <v>2344</v>
      </c>
      <c r="E58" s="135"/>
      <c r="F58" s="135"/>
      <c r="G58" s="135">
        <f>'将来負担比率（分子）の構造'!J$49</f>
        <v>2591</v>
      </c>
      <c r="H58" s="135"/>
      <c r="I58" s="135"/>
      <c r="J58" s="135">
        <f>'将来負担比率（分子）の構造'!K$49</f>
        <v>2685</v>
      </c>
      <c r="K58" s="135"/>
      <c r="L58" s="135"/>
      <c r="M58" s="135">
        <f>'将来負担比率（分子）の構造'!L$49</f>
        <v>2657</v>
      </c>
      <c r="N58" s="135"/>
      <c r="O58" s="135"/>
      <c r="P58" s="135">
        <f>'将来負担比率（分子）の構造'!M$49</f>
        <v>2742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1311</v>
      </c>
      <c r="C62" s="135"/>
      <c r="D62" s="135"/>
      <c r="E62" s="135">
        <f>'将来負担比率（分子）の構造'!J$45</f>
        <v>1086</v>
      </c>
      <c r="F62" s="135"/>
      <c r="G62" s="135"/>
      <c r="H62" s="135">
        <f>'将来負担比率（分子）の構造'!K$45</f>
        <v>1081</v>
      </c>
      <c r="I62" s="135"/>
      <c r="J62" s="135"/>
      <c r="K62" s="135">
        <f>'将来負担比率（分子）の構造'!L$45</f>
        <v>1135</v>
      </c>
      <c r="L62" s="135"/>
      <c r="M62" s="135"/>
      <c r="N62" s="135">
        <f>'将来負担比率（分子）の構造'!M$45</f>
        <v>1110</v>
      </c>
      <c r="O62" s="135"/>
      <c r="P62" s="135"/>
    </row>
    <row r="63" spans="1:16">
      <c r="A63" s="135" t="s">
        <v>28</v>
      </c>
      <c r="B63" s="135">
        <f>'将来負担比率（分子）の構造'!I$44</f>
        <v>187</v>
      </c>
      <c r="C63" s="135"/>
      <c r="D63" s="135"/>
      <c r="E63" s="135">
        <f>'将来負担比率（分子）の構造'!J$44</f>
        <v>203</v>
      </c>
      <c r="F63" s="135"/>
      <c r="G63" s="135"/>
      <c r="H63" s="135">
        <f>'将来負担比率（分子）の構造'!K$44</f>
        <v>150</v>
      </c>
      <c r="I63" s="135"/>
      <c r="J63" s="135"/>
      <c r="K63" s="135">
        <f>'将来負担比率（分子）の構造'!L$44</f>
        <v>122</v>
      </c>
      <c r="L63" s="135"/>
      <c r="M63" s="135"/>
      <c r="N63" s="135">
        <f>'将来負担比率（分子）の構造'!M$44</f>
        <v>102</v>
      </c>
      <c r="O63" s="135"/>
      <c r="P63" s="135"/>
    </row>
    <row r="64" spans="1:16">
      <c r="A64" s="135" t="s">
        <v>27</v>
      </c>
      <c r="B64" s="135">
        <f>'将来負担比率（分子）の構造'!I$43</f>
        <v>564</v>
      </c>
      <c r="C64" s="135"/>
      <c r="D64" s="135"/>
      <c r="E64" s="135">
        <f>'将来負担比率（分子）の構造'!J$43</f>
        <v>654</v>
      </c>
      <c r="F64" s="135"/>
      <c r="G64" s="135"/>
      <c r="H64" s="135">
        <f>'将来負担比率（分子）の構造'!K$43</f>
        <v>606</v>
      </c>
      <c r="I64" s="135"/>
      <c r="J64" s="135"/>
      <c r="K64" s="135">
        <f>'将来負担比率（分子）の構造'!L$43</f>
        <v>530</v>
      </c>
      <c r="L64" s="135"/>
      <c r="M64" s="135"/>
      <c r="N64" s="135">
        <f>'将来負担比率（分子）の構造'!M$43</f>
        <v>612</v>
      </c>
      <c r="O64" s="135"/>
      <c r="P64" s="135"/>
    </row>
    <row r="65" spans="1:16">
      <c r="A65" s="135" t="s">
        <v>26</v>
      </c>
      <c r="B65" s="135">
        <f>'将来負担比率（分子）の構造'!I$42</f>
        <v>104</v>
      </c>
      <c r="C65" s="135"/>
      <c r="D65" s="135"/>
      <c r="E65" s="135">
        <f>'将来負担比率（分子）の構造'!J$42</f>
        <v>89</v>
      </c>
      <c r="F65" s="135"/>
      <c r="G65" s="135"/>
      <c r="H65" s="135">
        <f>'将来負担比率（分子）の構造'!K$42</f>
        <v>68</v>
      </c>
      <c r="I65" s="135"/>
      <c r="J65" s="135"/>
      <c r="K65" s="135">
        <f>'将来負担比率（分子）の構造'!L$42</f>
        <v>51</v>
      </c>
      <c r="L65" s="135"/>
      <c r="M65" s="135"/>
      <c r="N65" s="135">
        <f>'将来負担比率（分子）の構造'!M$42</f>
        <v>35</v>
      </c>
      <c r="O65" s="135"/>
      <c r="P65" s="135"/>
    </row>
    <row r="66" spans="1:16">
      <c r="A66" s="135" t="s">
        <v>25</v>
      </c>
      <c r="B66" s="135">
        <f>'将来負担比率（分子）の構造'!I$41</f>
        <v>6852</v>
      </c>
      <c r="C66" s="135"/>
      <c r="D66" s="135"/>
      <c r="E66" s="135">
        <f>'将来負担比率（分子）の構造'!J$41</f>
        <v>6462</v>
      </c>
      <c r="F66" s="135"/>
      <c r="G66" s="135"/>
      <c r="H66" s="135">
        <f>'将来負担比率（分子）の構造'!K$41</f>
        <v>6060</v>
      </c>
      <c r="I66" s="135"/>
      <c r="J66" s="135"/>
      <c r="K66" s="135">
        <f>'将来負担比率（分子）の構造'!L$41</f>
        <v>5737</v>
      </c>
      <c r="L66" s="135"/>
      <c r="M66" s="135"/>
      <c r="N66" s="135">
        <f>'将来負担比率（分子）の構造'!M$41</f>
        <v>5745</v>
      </c>
      <c r="O66" s="135"/>
      <c r="P66" s="135"/>
    </row>
    <row r="67" spans="1:16">
      <c r="A67" s="135" t="s">
        <v>63</v>
      </c>
      <c r="B67" s="135" t="e">
        <f>NA()</f>
        <v>#N/A</v>
      </c>
      <c r="C67" s="135">
        <f>IF(ISNUMBER('将来負担比率（分子）の構造'!I$52), IF('将来負担比率（分子）の構造'!I$52 &lt; 0, 0, '将来負担比率（分子）の構造'!I$52), NA())</f>
        <v>8</v>
      </c>
      <c r="D67" s="135" t="e">
        <f>NA()</f>
        <v>#N/A</v>
      </c>
      <c r="E67" s="135" t="e">
        <f>NA()</f>
        <v>#N/A</v>
      </c>
      <c r="F67" s="135">
        <f>IF(ISNUMBER('将来負担比率（分子）の構造'!J$52), IF('将来負担比率（分子）の構造'!J$52 &lt; 0, 0, '将来負担比率（分子）の構造'!J$52), NA())</f>
        <v>105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L44" sqref="DL44:DV4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501344</v>
      </c>
      <c r="S5" s="581"/>
      <c r="T5" s="581"/>
      <c r="U5" s="581"/>
      <c r="V5" s="581"/>
      <c r="W5" s="581"/>
      <c r="X5" s="581"/>
      <c r="Y5" s="582"/>
      <c r="Z5" s="583">
        <v>8</v>
      </c>
      <c r="AA5" s="583"/>
      <c r="AB5" s="583"/>
      <c r="AC5" s="583"/>
      <c r="AD5" s="584">
        <v>501344</v>
      </c>
      <c r="AE5" s="584"/>
      <c r="AF5" s="584"/>
      <c r="AG5" s="584"/>
      <c r="AH5" s="584"/>
      <c r="AI5" s="584"/>
      <c r="AJ5" s="584"/>
      <c r="AK5" s="584"/>
      <c r="AL5" s="585">
        <v>13.7</v>
      </c>
      <c r="AM5" s="586"/>
      <c r="AN5" s="586"/>
      <c r="AO5" s="587"/>
      <c r="AP5" s="577" t="s">
        <v>209</v>
      </c>
      <c r="AQ5" s="578"/>
      <c r="AR5" s="578"/>
      <c r="AS5" s="578"/>
      <c r="AT5" s="578"/>
      <c r="AU5" s="578"/>
      <c r="AV5" s="578"/>
      <c r="AW5" s="578"/>
      <c r="AX5" s="578"/>
      <c r="AY5" s="578"/>
      <c r="AZ5" s="578"/>
      <c r="BA5" s="578"/>
      <c r="BB5" s="578"/>
      <c r="BC5" s="578"/>
      <c r="BD5" s="578"/>
      <c r="BE5" s="578"/>
      <c r="BF5" s="579"/>
      <c r="BG5" s="591">
        <v>500620</v>
      </c>
      <c r="BH5" s="592"/>
      <c r="BI5" s="592"/>
      <c r="BJ5" s="592"/>
      <c r="BK5" s="592"/>
      <c r="BL5" s="592"/>
      <c r="BM5" s="592"/>
      <c r="BN5" s="593"/>
      <c r="BO5" s="594">
        <v>99.9</v>
      </c>
      <c r="BP5" s="594"/>
      <c r="BQ5" s="594"/>
      <c r="BR5" s="594"/>
      <c r="BS5" s="595">
        <v>1778</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73109</v>
      </c>
      <c r="S6" s="592"/>
      <c r="T6" s="592"/>
      <c r="U6" s="592"/>
      <c r="V6" s="592"/>
      <c r="W6" s="592"/>
      <c r="X6" s="592"/>
      <c r="Y6" s="593"/>
      <c r="Z6" s="594">
        <v>1.2</v>
      </c>
      <c r="AA6" s="594"/>
      <c r="AB6" s="594"/>
      <c r="AC6" s="594"/>
      <c r="AD6" s="595">
        <v>73109</v>
      </c>
      <c r="AE6" s="595"/>
      <c r="AF6" s="595"/>
      <c r="AG6" s="595"/>
      <c r="AH6" s="595"/>
      <c r="AI6" s="595"/>
      <c r="AJ6" s="595"/>
      <c r="AK6" s="595"/>
      <c r="AL6" s="596">
        <v>2</v>
      </c>
      <c r="AM6" s="597"/>
      <c r="AN6" s="597"/>
      <c r="AO6" s="598"/>
      <c r="AP6" s="588" t="s">
        <v>214</v>
      </c>
      <c r="AQ6" s="589"/>
      <c r="AR6" s="589"/>
      <c r="AS6" s="589"/>
      <c r="AT6" s="589"/>
      <c r="AU6" s="589"/>
      <c r="AV6" s="589"/>
      <c r="AW6" s="589"/>
      <c r="AX6" s="589"/>
      <c r="AY6" s="589"/>
      <c r="AZ6" s="589"/>
      <c r="BA6" s="589"/>
      <c r="BB6" s="589"/>
      <c r="BC6" s="589"/>
      <c r="BD6" s="589"/>
      <c r="BE6" s="589"/>
      <c r="BF6" s="590"/>
      <c r="BG6" s="591">
        <v>500620</v>
      </c>
      <c r="BH6" s="592"/>
      <c r="BI6" s="592"/>
      <c r="BJ6" s="592"/>
      <c r="BK6" s="592"/>
      <c r="BL6" s="592"/>
      <c r="BM6" s="592"/>
      <c r="BN6" s="593"/>
      <c r="BO6" s="594">
        <v>99.9</v>
      </c>
      <c r="BP6" s="594"/>
      <c r="BQ6" s="594"/>
      <c r="BR6" s="594"/>
      <c r="BS6" s="595">
        <v>1778</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69702</v>
      </c>
      <c r="CS6" s="592"/>
      <c r="CT6" s="592"/>
      <c r="CU6" s="592"/>
      <c r="CV6" s="592"/>
      <c r="CW6" s="592"/>
      <c r="CX6" s="592"/>
      <c r="CY6" s="593"/>
      <c r="CZ6" s="594">
        <v>1.1000000000000001</v>
      </c>
      <c r="DA6" s="594"/>
      <c r="DB6" s="594"/>
      <c r="DC6" s="594"/>
      <c r="DD6" s="600" t="s">
        <v>216</v>
      </c>
      <c r="DE6" s="592"/>
      <c r="DF6" s="592"/>
      <c r="DG6" s="592"/>
      <c r="DH6" s="592"/>
      <c r="DI6" s="592"/>
      <c r="DJ6" s="592"/>
      <c r="DK6" s="592"/>
      <c r="DL6" s="592"/>
      <c r="DM6" s="592"/>
      <c r="DN6" s="592"/>
      <c r="DO6" s="592"/>
      <c r="DP6" s="593"/>
      <c r="DQ6" s="600">
        <v>69702</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1463</v>
      </c>
      <c r="S7" s="592"/>
      <c r="T7" s="592"/>
      <c r="U7" s="592"/>
      <c r="V7" s="592"/>
      <c r="W7" s="592"/>
      <c r="X7" s="592"/>
      <c r="Y7" s="593"/>
      <c r="Z7" s="594">
        <v>0</v>
      </c>
      <c r="AA7" s="594"/>
      <c r="AB7" s="594"/>
      <c r="AC7" s="594"/>
      <c r="AD7" s="595">
        <v>1463</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252614</v>
      </c>
      <c r="BH7" s="592"/>
      <c r="BI7" s="592"/>
      <c r="BJ7" s="592"/>
      <c r="BK7" s="592"/>
      <c r="BL7" s="592"/>
      <c r="BM7" s="592"/>
      <c r="BN7" s="593"/>
      <c r="BO7" s="594">
        <v>50.4</v>
      </c>
      <c r="BP7" s="594"/>
      <c r="BQ7" s="594"/>
      <c r="BR7" s="594"/>
      <c r="BS7" s="595">
        <v>1778</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887248</v>
      </c>
      <c r="CS7" s="592"/>
      <c r="CT7" s="592"/>
      <c r="CU7" s="592"/>
      <c r="CV7" s="592"/>
      <c r="CW7" s="592"/>
      <c r="CX7" s="592"/>
      <c r="CY7" s="593"/>
      <c r="CZ7" s="594">
        <v>14.3</v>
      </c>
      <c r="DA7" s="594"/>
      <c r="DB7" s="594"/>
      <c r="DC7" s="594"/>
      <c r="DD7" s="600">
        <v>257344</v>
      </c>
      <c r="DE7" s="592"/>
      <c r="DF7" s="592"/>
      <c r="DG7" s="592"/>
      <c r="DH7" s="592"/>
      <c r="DI7" s="592"/>
      <c r="DJ7" s="592"/>
      <c r="DK7" s="592"/>
      <c r="DL7" s="592"/>
      <c r="DM7" s="592"/>
      <c r="DN7" s="592"/>
      <c r="DO7" s="592"/>
      <c r="DP7" s="593"/>
      <c r="DQ7" s="600">
        <v>787470</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1299</v>
      </c>
      <c r="S8" s="592"/>
      <c r="T8" s="592"/>
      <c r="U8" s="592"/>
      <c r="V8" s="592"/>
      <c r="W8" s="592"/>
      <c r="X8" s="592"/>
      <c r="Y8" s="593"/>
      <c r="Z8" s="594">
        <v>0</v>
      </c>
      <c r="AA8" s="594"/>
      <c r="AB8" s="594"/>
      <c r="AC8" s="594"/>
      <c r="AD8" s="595">
        <v>1299</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7337</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1484256</v>
      </c>
      <c r="CS8" s="592"/>
      <c r="CT8" s="592"/>
      <c r="CU8" s="592"/>
      <c r="CV8" s="592"/>
      <c r="CW8" s="592"/>
      <c r="CX8" s="592"/>
      <c r="CY8" s="593"/>
      <c r="CZ8" s="594">
        <v>24</v>
      </c>
      <c r="DA8" s="594"/>
      <c r="DB8" s="594"/>
      <c r="DC8" s="594"/>
      <c r="DD8" s="600">
        <v>603788</v>
      </c>
      <c r="DE8" s="592"/>
      <c r="DF8" s="592"/>
      <c r="DG8" s="592"/>
      <c r="DH8" s="592"/>
      <c r="DI8" s="592"/>
      <c r="DJ8" s="592"/>
      <c r="DK8" s="592"/>
      <c r="DL8" s="592"/>
      <c r="DM8" s="592"/>
      <c r="DN8" s="592"/>
      <c r="DO8" s="592"/>
      <c r="DP8" s="593"/>
      <c r="DQ8" s="600">
        <v>627879</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1789</v>
      </c>
      <c r="S9" s="592"/>
      <c r="T9" s="592"/>
      <c r="U9" s="592"/>
      <c r="V9" s="592"/>
      <c r="W9" s="592"/>
      <c r="X9" s="592"/>
      <c r="Y9" s="593"/>
      <c r="Z9" s="594">
        <v>0</v>
      </c>
      <c r="AA9" s="594"/>
      <c r="AB9" s="594"/>
      <c r="AC9" s="594"/>
      <c r="AD9" s="595">
        <v>1789</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223618</v>
      </c>
      <c r="BH9" s="592"/>
      <c r="BI9" s="592"/>
      <c r="BJ9" s="592"/>
      <c r="BK9" s="592"/>
      <c r="BL9" s="592"/>
      <c r="BM9" s="592"/>
      <c r="BN9" s="593"/>
      <c r="BO9" s="594">
        <v>44.6</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696459</v>
      </c>
      <c r="CS9" s="592"/>
      <c r="CT9" s="592"/>
      <c r="CU9" s="592"/>
      <c r="CV9" s="592"/>
      <c r="CW9" s="592"/>
      <c r="CX9" s="592"/>
      <c r="CY9" s="593"/>
      <c r="CZ9" s="594">
        <v>11.3</v>
      </c>
      <c r="DA9" s="594"/>
      <c r="DB9" s="594"/>
      <c r="DC9" s="594"/>
      <c r="DD9" s="600">
        <v>58826</v>
      </c>
      <c r="DE9" s="592"/>
      <c r="DF9" s="592"/>
      <c r="DG9" s="592"/>
      <c r="DH9" s="592"/>
      <c r="DI9" s="592"/>
      <c r="DJ9" s="592"/>
      <c r="DK9" s="592"/>
      <c r="DL9" s="592"/>
      <c r="DM9" s="592"/>
      <c r="DN9" s="592"/>
      <c r="DO9" s="592"/>
      <c r="DP9" s="593"/>
      <c r="DQ9" s="600">
        <v>633854</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52165</v>
      </c>
      <c r="S10" s="592"/>
      <c r="T10" s="592"/>
      <c r="U10" s="592"/>
      <c r="V10" s="592"/>
      <c r="W10" s="592"/>
      <c r="X10" s="592"/>
      <c r="Y10" s="593"/>
      <c r="Z10" s="594">
        <v>0.8</v>
      </c>
      <c r="AA10" s="594"/>
      <c r="AB10" s="594"/>
      <c r="AC10" s="594"/>
      <c r="AD10" s="595">
        <v>52165</v>
      </c>
      <c r="AE10" s="595"/>
      <c r="AF10" s="595"/>
      <c r="AG10" s="595"/>
      <c r="AH10" s="595"/>
      <c r="AI10" s="595"/>
      <c r="AJ10" s="595"/>
      <c r="AK10" s="595"/>
      <c r="AL10" s="596">
        <v>1.4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10771</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16385</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385</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2941</v>
      </c>
      <c r="S11" s="592"/>
      <c r="T11" s="592"/>
      <c r="U11" s="592"/>
      <c r="V11" s="592"/>
      <c r="W11" s="592"/>
      <c r="X11" s="592"/>
      <c r="Y11" s="593"/>
      <c r="Z11" s="594">
        <v>0</v>
      </c>
      <c r="AA11" s="594"/>
      <c r="AB11" s="594"/>
      <c r="AC11" s="594"/>
      <c r="AD11" s="595">
        <v>2941</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10888</v>
      </c>
      <c r="BH11" s="592"/>
      <c r="BI11" s="592"/>
      <c r="BJ11" s="592"/>
      <c r="BK11" s="592"/>
      <c r="BL11" s="592"/>
      <c r="BM11" s="592"/>
      <c r="BN11" s="593"/>
      <c r="BO11" s="594">
        <v>2.2000000000000002</v>
      </c>
      <c r="BP11" s="594"/>
      <c r="BQ11" s="594"/>
      <c r="BR11" s="594"/>
      <c r="BS11" s="600">
        <v>1778</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694889</v>
      </c>
      <c r="CS11" s="592"/>
      <c r="CT11" s="592"/>
      <c r="CU11" s="592"/>
      <c r="CV11" s="592"/>
      <c r="CW11" s="592"/>
      <c r="CX11" s="592"/>
      <c r="CY11" s="593"/>
      <c r="CZ11" s="594">
        <v>11.2</v>
      </c>
      <c r="DA11" s="594"/>
      <c r="DB11" s="594"/>
      <c r="DC11" s="594"/>
      <c r="DD11" s="600">
        <v>499475</v>
      </c>
      <c r="DE11" s="592"/>
      <c r="DF11" s="592"/>
      <c r="DG11" s="592"/>
      <c r="DH11" s="592"/>
      <c r="DI11" s="592"/>
      <c r="DJ11" s="592"/>
      <c r="DK11" s="592"/>
      <c r="DL11" s="592"/>
      <c r="DM11" s="592"/>
      <c r="DN11" s="592"/>
      <c r="DO11" s="592"/>
      <c r="DP11" s="593"/>
      <c r="DQ11" s="600">
        <v>325671</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191965</v>
      </c>
      <c r="BH12" s="592"/>
      <c r="BI12" s="592"/>
      <c r="BJ12" s="592"/>
      <c r="BK12" s="592"/>
      <c r="BL12" s="592"/>
      <c r="BM12" s="592"/>
      <c r="BN12" s="593"/>
      <c r="BO12" s="594">
        <v>38.299999999999997</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84783</v>
      </c>
      <c r="CS12" s="592"/>
      <c r="CT12" s="592"/>
      <c r="CU12" s="592"/>
      <c r="CV12" s="592"/>
      <c r="CW12" s="592"/>
      <c r="CX12" s="592"/>
      <c r="CY12" s="593"/>
      <c r="CZ12" s="594">
        <v>1.4</v>
      </c>
      <c r="DA12" s="594"/>
      <c r="DB12" s="594"/>
      <c r="DC12" s="594"/>
      <c r="DD12" s="600">
        <v>14408</v>
      </c>
      <c r="DE12" s="592"/>
      <c r="DF12" s="592"/>
      <c r="DG12" s="592"/>
      <c r="DH12" s="592"/>
      <c r="DI12" s="592"/>
      <c r="DJ12" s="592"/>
      <c r="DK12" s="592"/>
      <c r="DL12" s="592"/>
      <c r="DM12" s="592"/>
      <c r="DN12" s="592"/>
      <c r="DO12" s="592"/>
      <c r="DP12" s="593"/>
      <c r="DQ12" s="600">
        <v>55514</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18593</v>
      </c>
      <c r="S13" s="592"/>
      <c r="T13" s="592"/>
      <c r="U13" s="592"/>
      <c r="V13" s="592"/>
      <c r="W13" s="592"/>
      <c r="X13" s="592"/>
      <c r="Y13" s="593"/>
      <c r="Z13" s="594">
        <v>0.3</v>
      </c>
      <c r="AA13" s="594"/>
      <c r="AB13" s="594"/>
      <c r="AC13" s="594"/>
      <c r="AD13" s="595">
        <v>18593</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180363</v>
      </c>
      <c r="BH13" s="592"/>
      <c r="BI13" s="592"/>
      <c r="BJ13" s="592"/>
      <c r="BK13" s="592"/>
      <c r="BL13" s="592"/>
      <c r="BM13" s="592"/>
      <c r="BN13" s="593"/>
      <c r="BO13" s="594">
        <v>36</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482191</v>
      </c>
      <c r="CS13" s="592"/>
      <c r="CT13" s="592"/>
      <c r="CU13" s="592"/>
      <c r="CV13" s="592"/>
      <c r="CW13" s="592"/>
      <c r="CX13" s="592"/>
      <c r="CY13" s="593"/>
      <c r="CZ13" s="594">
        <v>7.8</v>
      </c>
      <c r="DA13" s="594"/>
      <c r="DB13" s="594"/>
      <c r="DC13" s="594"/>
      <c r="DD13" s="600">
        <v>326345</v>
      </c>
      <c r="DE13" s="592"/>
      <c r="DF13" s="592"/>
      <c r="DG13" s="592"/>
      <c r="DH13" s="592"/>
      <c r="DI13" s="592"/>
      <c r="DJ13" s="592"/>
      <c r="DK13" s="592"/>
      <c r="DL13" s="592"/>
      <c r="DM13" s="592"/>
      <c r="DN13" s="592"/>
      <c r="DO13" s="592"/>
      <c r="DP13" s="593"/>
      <c r="DQ13" s="600">
        <v>313572</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11121</v>
      </c>
      <c r="BH14" s="592"/>
      <c r="BI14" s="592"/>
      <c r="BJ14" s="592"/>
      <c r="BK14" s="592"/>
      <c r="BL14" s="592"/>
      <c r="BM14" s="592"/>
      <c r="BN14" s="593"/>
      <c r="BO14" s="594">
        <v>2.2000000000000002</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268896</v>
      </c>
      <c r="CS14" s="592"/>
      <c r="CT14" s="592"/>
      <c r="CU14" s="592"/>
      <c r="CV14" s="592"/>
      <c r="CW14" s="592"/>
      <c r="CX14" s="592"/>
      <c r="CY14" s="593"/>
      <c r="CZ14" s="594">
        <v>4.3</v>
      </c>
      <c r="DA14" s="594"/>
      <c r="DB14" s="594"/>
      <c r="DC14" s="594"/>
      <c r="DD14" s="600">
        <v>19876</v>
      </c>
      <c r="DE14" s="592"/>
      <c r="DF14" s="592"/>
      <c r="DG14" s="592"/>
      <c r="DH14" s="592"/>
      <c r="DI14" s="592"/>
      <c r="DJ14" s="592"/>
      <c r="DK14" s="592"/>
      <c r="DL14" s="592"/>
      <c r="DM14" s="592"/>
      <c r="DN14" s="592"/>
      <c r="DO14" s="592"/>
      <c r="DP14" s="593"/>
      <c r="DQ14" s="600">
        <v>252946</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797</v>
      </c>
      <c r="S15" s="592"/>
      <c r="T15" s="592"/>
      <c r="U15" s="592"/>
      <c r="V15" s="592"/>
      <c r="W15" s="592"/>
      <c r="X15" s="592"/>
      <c r="Y15" s="593"/>
      <c r="Z15" s="594">
        <v>0</v>
      </c>
      <c r="AA15" s="594"/>
      <c r="AB15" s="594"/>
      <c r="AC15" s="594"/>
      <c r="AD15" s="595">
        <v>797</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44920</v>
      </c>
      <c r="BH15" s="592"/>
      <c r="BI15" s="592"/>
      <c r="BJ15" s="592"/>
      <c r="BK15" s="592"/>
      <c r="BL15" s="592"/>
      <c r="BM15" s="592"/>
      <c r="BN15" s="593"/>
      <c r="BO15" s="594">
        <v>9</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680709</v>
      </c>
      <c r="CS15" s="592"/>
      <c r="CT15" s="592"/>
      <c r="CU15" s="592"/>
      <c r="CV15" s="592"/>
      <c r="CW15" s="592"/>
      <c r="CX15" s="592"/>
      <c r="CY15" s="593"/>
      <c r="CZ15" s="594">
        <v>11</v>
      </c>
      <c r="DA15" s="594"/>
      <c r="DB15" s="594"/>
      <c r="DC15" s="594"/>
      <c r="DD15" s="600">
        <v>129509</v>
      </c>
      <c r="DE15" s="592"/>
      <c r="DF15" s="592"/>
      <c r="DG15" s="592"/>
      <c r="DH15" s="592"/>
      <c r="DI15" s="592"/>
      <c r="DJ15" s="592"/>
      <c r="DK15" s="592"/>
      <c r="DL15" s="592"/>
      <c r="DM15" s="592"/>
      <c r="DN15" s="592"/>
      <c r="DO15" s="592"/>
      <c r="DP15" s="593"/>
      <c r="DQ15" s="600">
        <v>609418</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3416011</v>
      </c>
      <c r="S16" s="592"/>
      <c r="T16" s="592"/>
      <c r="U16" s="592"/>
      <c r="V16" s="592"/>
      <c r="W16" s="592"/>
      <c r="X16" s="592"/>
      <c r="Y16" s="593"/>
      <c r="Z16" s="594">
        <v>54.4</v>
      </c>
      <c r="AA16" s="594"/>
      <c r="AB16" s="594"/>
      <c r="AC16" s="594"/>
      <c r="AD16" s="595">
        <v>2958576</v>
      </c>
      <c r="AE16" s="595"/>
      <c r="AF16" s="595"/>
      <c r="AG16" s="595"/>
      <c r="AH16" s="595"/>
      <c r="AI16" s="595"/>
      <c r="AJ16" s="595"/>
      <c r="AK16" s="595"/>
      <c r="AL16" s="596">
        <v>80.7</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18895</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1273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2958576</v>
      </c>
      <c r="S17" s="592"/>
      <c r="T17" s="592"/>
      <c r="U17" s="592"/>
      <c r="V17" s="592"/>
      <c r="W17" s="592"/>
      <c r="X17" s="592"/>
      <c r="Y17" s="593"/>
      <c r="Z17" s="594">
        <v>47.1</v>
      </c>
      <c r="AA17" s="594"/>
      <c r="AB17" s="594"/>
      <c r="AC17" s="594"/>
      <c r="AD17" s="595">
        <v>2958576</v>
      </c>
      <c r="AE17" s="595"/>
      <c r="AF17" s="595"/>
      <c r="AG17" s="595"/>
      <c r="AH17" s="595"/>
      <c r="AI17" s="595"/>
      <c r="AJ17" s="595"/>
      <c r="AK17" s="595"/>
      <c r="AL17" s="596">
        <v>80.7</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803512</v>
      </c>
      <c r="CS17" s="592"/>
      <c r="CT17" s="592"/>
      <c r="CU17" s="592"/>
      <c r="CV17" s="592"/>
      <c r="CW17" s="592"/>
      <c r="CX17" s="592"/>
      <c r="CY17" s="593"/>
      <c r="CZ17" s="594">
        <v>13</v>
      </c>
      <c r="DA17" s="594"/>
      <c r="DB17" s="594"/>
      <c r="DC17" s="594"/>
      <c r="DD17" s="600" t="s">
        <v>112</v>
      </c>
      <c r="DE17" s="592"/>
      <c r="DF17" s="592"/>
      <c r="DG17" s="592"/>
      <c r="DH17" s="592"/>
      <c r="DI17" s="592"/>
      <c r="DJ17" s="592"/>
      <c r="DK17" s="592"/>
      <c r="DL17" s="592"/>
      <c r="DM17" s="592"/>
      <c r="DN17" s="592"/>
      <c r="DO17" s="592"/>
      <c r="DP17" s="593"/>
      <c r="DQ17" s="600">
        <v>727668</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457386</v>
      </c>
      <c r="S18" s="592"/>
      <c r="T18" s="592"/>
      <c r="U18" s="592"/>
      <c r="V18" s="592"/>
      <c r="W18" s="592"/>
      <c r="X18" s="592"/>
      <c r="Y18" s="593"/>
      <c r="Z18" s="594">
        <v>7.3</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49</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724</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4069511</v>
      </c>
      <c r="S20" s="592"/>
      <c r="T20" s="592"/>
      <c r="U20" s="592"/>
      <c r="V20" s="592"/>
      <c r="W20" s="592"/>
      <c r="X20" s="592"/>
      <c r="Y20" s="593"/>
      <c r="Z20" s="594">
        <v>64.8</v>
      </c>
      <c r="AA20" s="594"/>
      <c r="AB20" s="594"/>
      <c r="AC20" s="594"/>
      <c r="AD20" s="595">
        <v>3612076</v>
      </c>
      <c r="AE20" s="595"/>
      <c r="AF20" s="595"/>
      <c r="AG20" s="595"/>
      <c r="AH20" s="595"/>
      <c r="AI20" s="595"/>
      <c r="AJ20" s="595"/>
      <c r="AK20" s="595"/>
      <c r="AL20" s="596">
        <v>98.5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724</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6187925</v>
      </c>
      <c r="CS20" s="592"/>
      <c r="CT20" s="592"/>
      <c r="CU20" s="592"/>
      <c r="CV20" s="592"/>
      <c r="CW20" s="592"/>
      <c r="CX20" s="592"/>
      <c r="CY20" s="593"/>
      <c r="CZ20" s="594">
        <v>100</v>
      </c>
      <c r="DA20" s="594"/>
      <c r="DB20" s="594"/>
      <c r="DC20" s="594"/>
      <c r="DD20" s="600">
        <v>1909571</v>
      </c>
      <c r="DE20" s="592"/>
      <c r="DF20" s="592"/>
      <c r="DG20" s="592"/>
      <c r="DH20" s="592"/>
      <c r="DI20" s="592"/>
      <c r="DJ20" s="592"/>
      <c r="DK20" s="592"/>
      <c r="DL20" s="592"/>
      <c r="DM20" s="592"/>
      <c r="DN20" s="592"/>
      <c r="DO20" s="592"/>
      <c r="DP20" s="593"/>
      <c r="DQ20" s="600">
        <v>4405352</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1020</v>
      </c>
      <c r="S21" s="592"/>
      <c r="T21" s="592"/>
      <c r="U21" s="592"/>
      <c r="V21" s="592"/>
      <c r="W21" s="592"/>
      <c r="X21" s="592"/>
      <c r="Y21" s="593"/>
      <c r="Z21" s="594">
        <v>0</v>
      </c>
      <c r="AA21" s="594"/>
      <c r="AB21" s="594"/>
      <c r="AC21" s="594"/>
      <c r="AD21" s="595">
        <v>1020</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724</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29716</v>
      </c>
      <c r="S22" s="592"/>
      <c r="T22" s="592"/>
      <c r="U22" s="592"/>
      <c r="V22" s="592"/>
      <c r="W22" s="592"/>
      <c r="X22" s="592"/>
      <c r="Y22" s="593"/>
      <c r="Z22" s="594">
        <v>0.5</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117688</v>
      </c>
      <c r="S23" s="592"/>
      <c r="T23" s="592"/>
      <c r="U23" s="592"/>
      <c r="V23" s="592"/>
      <c r="W23" s="592"/>
      <c r="X23" s="592"/>
      <c r="Y23" s="593"/>
      <c r="Z23" s="594">
        <v>1.9</v>
      </c>
      <c r="AA23" s="594"/>
      <c r="AB23" s="594"/>
      <c r="AC23" s="594"/>
      <c r="AD23" s="595">
        <v>162</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3626</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2148007</v>
      </c>
      <c r="CS24" s="581"/>
      <c r="CT24" s="581"/>
      <c r="CU24" s="581"/>
      <c r="CV24" s="581"/>
      <c r="CW24" s="581"/>
      <c r="CX24" s="581"/>
      <c r="CY24" s="582"/>
      <c r="CZ24" s="620">
        <v>34.700000000000003</v>
      </c>
      <c r="DA24" s="621"/>
      <c r="DB24" s="621"/>
      <c r="DC24" s="622"/>
      <c r="DD24" s="619">
        <v>1765828</v>
      </c>
      <c r="DE24" s="581"/>
      <c r="DF24" s="581"/>
      <c r="DG24" s="581"/>
      <c r="DH24" s="581"/>
      <c r="DI24" s="581"/>
      <c r="DJ24" s="581"/>
      <c r="DK24" s="582"/>
      <c r="DL24" s="619">
        <v>1753153</v>
      </c>
      <c r="DM24" s="581"/>
      <c r="DN24" s="581"/>
      <c r="DO24" s="581"/>
      <c r="DP24" s="581"/>
      <c r="DQ24" s="581"/>
      <c r="DR24" s="581"/>
      <c r="DS24" s="581"/>
      <c r="DT24" s="581"/>
      <c r="DU24" s="581"/>
      <c r="DV24" s="582"/>
      <c r="DW24" s="585">
        <v>45.3</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481228</v>
      </c>
      <c r="S25" s="592"/>
      <c r="T25" s="592"/>
      <c r="U25" s="592"/>
      <c r="V25" s="592"/>
      <c r="W25" s="592"/>
      <c r="X25" s="592"/>
      <c r="Y25" s="593"/>
      <c r="Z25" s="594">
        <v>7.7</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969381</v>
      </c>
      <c r="CS25" s="611"/>
      <c r="CT25" s="611"/>
      <c r="CU25" s="611"/>
      <c r="CV25" s="611"/>
      <c r="CW25" s="611"/>
      <c r="CX25" s="611"/>
      <c r="CY25" s="612"/>
      <c r="CZ25" s="625">
        <v>15.7</v>
      </c>
      <c r="DA25" s="626"/>
      <c r="DB25" s="626"/>
      <c r="DC25" s="627"/>
      <c r="DD25" s="600">
        <v>929068</v>
      </c>
      <c r="DE25" s="611"/>
      <c r="DF25" s="611"/>
      <c r="DG25" s="611"/>
      <c r="DH25" s="611"/>
      <c r="DI25" s="611"/>
      <c r="DJ25" s="611"/>
      <c r="DK25" s="612"/>
      <c r="DL25" s="600">
        <v>928893</v>
      </c>
      <c r="DM25" s="611"/>
      <c r="DN25" s="611"/>
      <c r="DO25" s="611"/>
      <c r="DP25" s="611"/>
      <c r="DQ25" s="611"/>
      <c r="DR25" s="611"/>
      <c r="DS25" s="611"/>
      <c r="DT25" s="611"/>
      <c r="DU25" s="611"/>
      <c r="DV25" s="612"/>
      <c r="DW25" s="596">
        <v>24</v>
      </c>
      <c r="DX25" s="623"/>
      <c r="DY25" s="623"/>
      <c r="DZ25" s="623"/>
      <c r="EA25" s="623"/>
      <c r="EB25" s="623"/>
      <c r="EC25" s="624"/>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607224</v>
      </c>
      <c r="CS26" s="592"/>
      <c r="CT26" s="592"/>
      <c r="CU26" s="592"/>
      <c r="CV26" s="592"/>
      <c r="CW26" s="592"/>
      <c r="CX26" s="592"/>
      <c r="CY26" s="593"/>
      <c r="CZ26" s="625">
        <v>9.8000000000000007</v>
      </c>
      <c r="DA26" s="626"/>
      <c r="DB26" s="626"/>
      <c r="DC26" s="627"/>
      <c r="DD26" s="600">
        <v>572875</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478123</v>
      </c>
      <c r="S27" s="592"/>
      <c r="T27" s="592"/>
      <c r="U27" s="592"/>
      <c r="V27" s="592"/>
      <c r="W27" s="592"/>
      <c r="X27" s="592"/>
      <c r="Y27" s="593"/>
      <c r="Z27" s="594">
        <v>7.6</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501344</v>
      </c>
      <c r="BH27" s="592"/>
      <c r="BI27" s="592"/>
      <c r="BJ27" s="592"/>
      <c r="BK27" s="592"/>
      <c r="BL27" s="592"/>
      <c r="BM27" s="592"/>
      <c r="BN27" s="593"/>
      <c r="BO27" s="594">
        <v>100</v>
      </c>
      <c r="BP27" s="594"/>
      <c r="BQ27" s="594"/>
      <c r="BR27" s="594"/>
      <c r="BS27" s="600">
        <v>1778</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375114</v>
      </c>
      <c r="CS27" s="611"/>
      <c r="CT27" s="611"/>
      <c r="CU27" s="611"/>
      <c r="CV27" s="611"/>
      <c r="CW27" s="611"/>
      <c r="CX27" s="611"/>
      <c r="CY27" s="612"/>
      <c r="CZ27" s="625">
        <v>6.1</v>
      </c>
      <c r="DA27" s="626"/>
      <c r="DB27" s="626"/>
      <c r="DC27" s="627"/>
      <c r="DD27" s="600">
        <v>109092</v>
      </c>
      <c r="DE27" s="611"/>
      <c r="DF27" s="611"/>
      <c r="DG27" s="611"/>
      <c r="DH27" s="611"/>
      <c r="DI27" s="611"/>
      <c r="DJ27" s="611"/>
      <c r="DK27" s="612"/>
      <c r="DL27" s="600">
        <v>96592</v>
      </c>
      <c r="DM27" s="611"/>
      <c r="DN27" s="611"/>
      <c r="DO27" s="611"/>
      <c r="DP27" s="611"/>
      <c r="DQ27" s="611"/>
      <c r="DR27" s="611"/>
      <c r="DS27" s="611"/>
      <c r="DT27" s="611"/>
      <c r="DU27" s="611"/>
      <c r="DV27" s="612"/>
      <c r="DW27" s="596">
        <v>2.5</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73957</v>
      </c>
      <c r="S28" s="592"/>
      <c r="T28" s="592"/>
      <c r="U28" s="592"/>
      <c r="V28" s="592"/>
      <c r="W28" s="592"/>
      <c r="X28" s="592"/>
      <c r="Y28" s="593"/>
      <c r="Z28" s="594">
        <v>1.2</v>
      </c>
      <c r="AA28" s="594"/>
      <c r="AB28" s="594"/>
      <c r="AC28" s="594"/>
      <c r="AD28" s="595">
        <v>37304</v>
      </c>
      <c r="AE28" s="595"/>
      <c r="AF28" s="595"/>
      <c r="AG28" s="595"/>
      <c r="AH28" s="595"/>
      <c r="AI28" s="595"/>
      <c r="AJ28" s="595"/>
      <c r="AK28" s="595"/>
      <c r="AL28" s="596">
        <v>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803512</v>
      </c>
      <c r="CS28" s="592"/>
      <c r="CT28" s="592"/>
      <c r="CU28" s="592"/>
      <c r="CV28" s="592"/>
      <c r="CW28" s="592"/>
      <c r="CX28" s="592"/>
      <c r="CY28" s="593"/>
      <c r="CZ28" s="625">
        <v>13</v>
      </c>
      <c r="DA28" s="626"/>
      <c r="DB28" s="626"/>
      <c r="DC28" s="627"/>
      <c r="DD28" s="600">
        <v>727668</v>
      </c>
      <c r="DE28" s="592"/>
      <c r="DF28" s="592"/>
      <c r="DG28" s="592"/>
      <c r="DH28" s="592"/>
      <c r="DI28" s="592"/>
      <c r="DJ28" s="592"/>
      <c r="DK28" s="593"/>
      <c r="DL28" s="600">
        <v>727668</v>
      </c>
      <c r="DM28" s="592"/>
      <c r="DN28" s="592"/>
      <c r="DO28" s="592"/>
      <c r="DP28" s="592"/>
      <c r="DQ28" s="592"/>
      <c r="DR28" s="592"/>
      <c r="DS28" s="592"/>
      <c r="DT28" s="592"/>
      <c r="DU28" s="592"/>
      <c r="DV28" s="593"/>
      <c r="DW28" s="596">
        <v>18.8</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7865</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802648</v>
      </c>
      <c r="CS29" s="611"/>
      <c r="CT29" s="611"/>
      <c r="CU29" s="611"/>
      <c r="CV29" s="611"/>
      <c r="CW29" s="611"/>
      <c r="CX29" s="611"/>
      <c r="CY29" s="612"/>
      <c r="CZ29" s="625">
        <v>13</v>
      </c>
      <c r="DA29" s="626"/>
      <c r="DB29" s="626"/>
      <c r="DC29" s="627"/>
      <c r="DD29" s="600">
        <v>726804</v>
      </c>
      <c r="DE29" s="611"/>
      <c r="DF29" s="611"/>
      <c r="DG29" s="611"/>
      <c r="DH29" s="611"/>
      <c r="DI29" s="611"/>
      <c r="DJ29" s="611"/>
      <c r="DK29" s="612"/>
      <c r="DL29" s="600">
        <v>726804</v>
      </c>
      <c r="DM29" s="611"/>
      <c r="DN29" s="611"/>
      <c r="DO29" s="611"/>
      <c r="DP29" s="611"/>
      <c r="DQ29" s="611"/>
      <c r="DR29" s="611"/>
      <c r="DS29" s="611"/>
      <c r="DT29" s="611"/>
      <c r="DU29" s="611"/>
      <c r="DV29" s="612"/>
      <c r="DW29" s="596">
        <v>18.8</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6486</v>
      </c>
      <c r="S30" s="592"/>
      <c r="T30" s="592"/>
      <c r="U30" s="592"/>
      <c r="V30" s="592"/>
      <c r="W30" s="592"/>
      <c r="X30" s="592"/>
      <c r="Y30" s="593"/>
      <c r="Z30" s="594">
        <v>0.1</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98.1</v>
      </c>
      <c r="BH30" s="650"/>
      <c r="BI30" s="650"/>
      <c r="BJ30" s="650"/>
      <c r="BK30" s="650"/>
      <c r="BL30" s="650"/>
      <c r="BM30" s="586">
        <v>87.9</v>
      </c>
      <c r="BN30" s="650"/>
      <c r="BO30" s="650"/>
      <c r="BP30" s="650"/>
      <c r="BQ30" s="651"/>
      <c r="BR30" s="649">
        <v>97.4</v>
      </c>
      <c r="BS30" s="650"/>
      <c r="BT30" s="650"/>
      <c r="BU30" s="650"/>
      <c r="BV30" s="650"/>
      <c r="BW30" s="650"/>
      <c r="BX30" s="586">
        <v>86.3</v>
      </c>
      <c r="BY30" s="650"/>
      <c r="BZ30" s="650"/>
      <c r="CA30" s="650"/>
      <c r="CB30" s="651"/>
      <c r="CD30" s="654"/>
      <c r="CE30" s="655"/>
      <c r="CF30" s="605" t="s">
        <v>293</v>
      </c>
      <c r="CG30" s="606"/>
      <c r="CH30" s="606"/>
      <c r="CI30" s="606"/>
      <c r="CJ30" s="606"/>
      <c r="CK30" s="606"/>
      <c r="CL30" s="606"/>
      <c r="CM30" s="606"/>
      <c r="CN30" s="606"/>
      <c r="CO30" s="606"/>
      <c r="CP30" s="606"/>
      <c r="CQ30" s="607"/>
      <c r="CR30" s="591">
        <v>725382</v>
      </c>
      <c r="CS30" s="592"/>
      <c r="CT30" s="592"/>
      <c r="CU30" s="592"/>
      <c r="CV30" s="592"/>
      <c r="CW30" s="592"/>
      <c r="CX30" s="592"/>
      <c r="CY30" s="593"/>
      <c r="CZ30" s="625">
        <v>11.7</v>
      </c>
      <c r="DA30" s="626"/>
      <c r="DB30" s="626"/>
      <c r="DC30" s="627"/>
      <c r="DD30" s="600">
        <v>649538</v>
      </c>
      <c r="DE30" s="592"/>
      <c r="DF30" s="592"/>
      <c r="DG30" s="592"/>
      <c r="DH30" s="592"/>
      <c r="DI30" s="592"/>
      <c r="DJ30" s="592"/>
      <c r="DK30" s="593"/>
      <c r="DL30" s="600">
        <v>649538</v>
      </c>
      <c r="DM30" s="592"/>
      <c r="DN30" s="592"/>
      <c r="DO30" s="592"/>
      <c r="DP30" s="592"/>
      <c r="DQ30" s="592"/>
      <c r="DR30" s="592"/>
      <c r="DS30" s="592"/>
      <c r="DT30" s="592"/>
      <c r="DU30" s="592"/>
      <c r="DV30" s="593"/>
      <c r="DW30" s="596">
        <v>16.8</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78927</v>
      </c>
      <c r="S31" s="592"/>
      <c r="T31" s="592"/>
      <c r="U31" s="592"/>
      <c r="V31" s="592"/>
      <c r="W31" s="592"/>
      <c r="X31" s="592"/>
      <c r="Y31" s="593"/>
      <c r="Z31" s="594">
        <v>1.3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98.1</v>
      </c>
      <c r="BH31" s="611"/>
      <c r="BI31" s="611"/>
      <c r="BJ31" s="611"/>
      <c r="BK31" s="611"/>
      <c r="BL31" s="611"/>
      <c r="BM31" s="597">
        <v>91.7</v>
      </c>
      <c r="BN31" s="647"/>
      <c r="BO31" s="647"/>
      <c r="BP31" s="647"/>
      <c r="BQ31" s="648"/>
      <c r="BR31" s="646">
        <v>98.1</v>
      </c>
      <c r="BS31" s="611"/>
      <c r="BT31" s="611"/>
      <c r="BU31" s="611"/>
      <c r="BV31" s="611"/>
      <c r="BW31" s="611"/>
      <c r="BX31" s="597">
        <v>91.3</v>
      </c>
      <c r="BY31" s="647"/>
      <c r="BZ31" s="647"/>
      <c r="CA31" s="647"/>
      <c r="CB31" s="648"/>
      <c r="CD31" s="654"/>
      <c r="CE31" s="655"/>
      <c r="CF31" s="605" t="s">
        <v>297</v>
      </c>
      <c r="CG31" s="606"/>
      <c r="CH31" s="606"/>
      <c r="CI31" s="606"/>
      <c r="CJ31" s="606"/>
      <c r="CK31" s="606"/>
      <c r="CL31" s="606"/>
      <c r="CM31" s="606"/>
      <c r="CN31" s="606"/>
      <c r="CO31" s="606"/>
      <c r="CP31" s="606"/>
      <c r="CQ31" s="607"/>
      <c r="CR31" s="591">
        <v>77266</v>
      </c>
      <c r="CS31" s="611"/>
      <c r="CT31" s="611"/>
      <c r="CU31" s="611"/>
      <c r="CV31" s="611"/>
      <c r="CW31" s="611"/>
      <c r="CX31" s="611"/>
      <c r="CY31" s="612"/>
      <c r="CZ31" s="625">
        <v>1.2</v>
      </c>
      <c r="DA31" s="626"/>
      <c r="DB31" s="626"/>
      <c r="DC31" s="627"/>
      <c r="DD31" s="600">
        <v>77266</v>
      </c>
      <c r="DE31" s="611"/>
      <c r="DF31" s="611"/>
      <c r="DG31" s="611"/>
      <c r="DH31" s="611"/>
      <c r="DI31" s="611"/>
      <c r="DJ31" s="611"/>
      <c r="DK31" s="612"/>
      <c r="DL31" s="600">
        <v>77266</v>
      </c>
      <c r="DM31" s="611"/>
      <c r="DN31" s="611"/>
      <c r="DO31" s="611"/>
      <c r="DP31" s="611"/>
      <c r="DQ31" s="611"/>
      <c r="DR31" s="611"/>
      <c r="DS31" s="611"/>
      <c r="DT31" s="611"/>
      <c r="DU31" s="611"/>
      <c r="DV31" s="612"/>
      <c r="DW31" s="596">
        <v>2</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197281</v>
      </c>
      <c r="S32" s="592"/>
      <c r="T32" s="592"/>
      <c r="U32" s="592"/>
      <c r="V32" s="592"/>
      <c r="W32" s="592"/>
      <c r="X32" s="592"/>
      <c r="Y32" s="593"/>
      <c r="Z32" s="594">
        <v>3.1</v>
      </c>
      <c r="AA32" s="594"/>
      <c r="AB32" s="594"/>
      <c r="AC32" s="594"/>
      <c r="AD32" s="595">
        <v>16054</v>
      </c>
      <c r="AE32" s="595"/>
      <c r="AF32" s="595"/>
      <c r="AG32" s="595"/>
      <c r="AH32" s="595"/>
      <c r="AI32" s="595"/>
      <c r="AJ32" s="595"/>
      <c r="AK32" s="595"/>
      <c r="AL32" s="596">
        <v>0.4</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97.4</v>
      </c>
      <c r="BH32" s="659"/>
      <c r="BI32" s="659"/>
      <c r="BJ32" s="659"/>
      <c r="BK32" s="659"/>
      <c r="BL32" s="659"/>
      <c r="BM32" s="660">
        <v>80.5</v>
      </c>
      <c r="BN32" s="659"/>
      <c r="BO32" s="659"/>
      <c r="BP32" s="659"/>
      <c r="BQ32" s="661"/>
      <c r="BR32" s="658">
        <v>95.8</v>
      </c>
      <c r="BS32" s="659"/>
      <c r="BT32" s="659"/>
      <c r="BU32" s="659"/>
      <c r="BV32" s="659"/>
      <c r="BW32" s="659"/>
      <c r="BX32" s="660">
        <v>76.900000000000006</v>
      </c>
      <c r="BY32" s="659"/>
      <c r="BZ32" s="659"/>
      <c r="CA32" s="659"/>
      <c r="CB32" s="661"/>
      <c r="CD32" s="656"/>
      <c r="CE32" s="657"/>
      <c r="CF32" s="605" t="s">
        <v>300</v>
      </c>
      <c r="CG32" s="606"/>
      <c r="CH32" s="606"/>
      <c r="CI32" s="606"/>
      <c r="CJ32" s="606"/>
      <c r="CK32" s="606"/>
      <c r="CL32" s="606"/>
      <c r="CM32" s="606"/>
      <c r="CN32" s="606"/>
      <c r="CO32" s="606"/>
      <c r="CP32" s="606"/>
      <c r="CQ32" s="607"/>
      <c r="CR32" s="591">
        <v>864</v>
      </c>
      <c r="CS32" s="592"/>
      <c r="CT32" s="592"/>
      <c r="CU32" s="592"/>
      <c r="CV32" s="592"/>
      <c r="CW32" s="592"/>
      <c r="CX32" s="592"/>
      <c r="CY32" s="593"/>
      <c r="CZ32" s="625">
        <v>0</v>
      </c>
      <c r="DA32" s="626"/>
      <c r="DB32" s="626"/>
      <c r="DC32" s="627"/>
      <c r="DD32" s="600">
        <v>864</v>
      </c>
      <c r="DE32" s="592"/>
      <c r="DF32" s="592"/>
      <c r="DG32" s="592"/>
      <c r="DH32" s="592"/>
      <c r="DI32" s="592"/>
      <c r="DJ32" s="592"/>
      <c r="DK32" s="593"/>
      <c r="DL32" s="600">
        <v>864</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732980</v>
      </c>
      <c r="S33" s="592"/>
      <c r="T33" s="592"/>
      <c r="U33" s="592"/>
      <c r="V33" s="592"/>
      <c r="W33" s="592"/>
      <c r="X33" s="592"/>
      <c r="Y33" s="593"/>
      <c r="Z33" s="594">
        <v>11.7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2111452</v>
      </c>
      <c r="CS33" s="611"/>
      <c r="CT33" s="611"/>
      <c r="CU33" s="611"/>
      <c r="CV33" s="611"/>
      <c r="CW33" s="611"/>
      <c r="CX33" s="611"/>
      <c r="CY33" s="612"/>
      <c r="CZ33" s="625">
        <v>34.1</v>
      </c>
      <c r="DA33" s="626"/>
      <c r="DB33" s="626"/>
      <c r="DC33" s="627"/>
      <c r="DD33" s="600">
        <v>1861679</v>
      </c>
      <c r="DE33" s="611"/>
      <c r="DF33" s="611"/>
      <c r="DG33" s="611"/>
      <c r="DH33" s="611"/>
      <c r="DI33" s="611"/>
      <c r="DJ33" s="611"/>
      <c r="DK33" s="612"/>
      <c r="DL33" s="600">
        <v>1335252</v>
      </c>
      <c r="DM33" s="611"/>
      <c r="DN33" s="611"/>
      <c r="DO33" s="611"/>
      <c r="DP33" s="611"/>
      <c r="DQ33" s="611"/>
      <c r="DR33" s="611"/>
      <c r="DS33" s="611"/>
      <c r="DT33" s="611"/>
      <c r="DU33" s="611"/>
      <c r="DV33" s="612"/>
      <c r="DW33" s="596">
        <v>34.5</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806642</v>
      </c>
      <c r="CS34" s="592"/>
      <c r="CT34" s="592"/>
      <c r="CU34" s="592"/>
      <c r="CV34" s="592"/>
      <c r="CW34" s="592"/>
      <c r="CX34" s="592"/>
      <c r="CY34" s="593"/>
      <c r="CZ34" s="625">
        <v>13</v>
      </c>
      <c r="DA34" s="626"/>
      <c r="DB34" s="626"/>
      <c r="DC34" s="627"/>
      <c r="DD34" s="600">
        <v>688950</v>
      </c>
      <c r="DE34" s="592"/>
      <c r="DF34" s="592"/>
      <c r="DG34" s="592"/>
      <c r="DH34" s="592"/>
      <c r="DI34" s="592"/>
      <c r="DJ34" s="592"/>
      <c r="DK34" s="593"/>
      <c r="DL34" s="600">
        <v>661077</v>
      </c>
      <c r="DM34" s="592"/>
      <c r="DN34" s="592"/>
      <c r="DO34" s="592"/>
      <c r="DP34" s="592"/>
      <c r="DQ34" s="592"/>
      <c r="DR34" s="592"/>
      <c r="DS34" s="592"/>
      <c r="DT34" s="592"/>
      <c r="DU34" s="592"/>
      <c r="DV34" s="593"/>
      <c r="DW34" s="596">
        <v>17.100000000000001</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199780</v>
      </c>
      <c r="S35" s="592"/>
      <c r="T35" s="592"/>
      <c r="U35" s="592"/>
      <c r="V35" s="592"/>
      <c r="W35" s="592"/>
      <c r="X35" s="592"/>
      <c r="Y35" s="593"/>
      <c r="Z35" s="594">
        <v>3.2</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563259</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30005</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78457</v>
      </c>
      <c r="CS35" s="611"/>
      <c r="CT35" s="611"/>
      <c r="CU35" s="611"/>
      <c r="CV35" s="611"/>
      <c r="CW35" s="611"/>
      <c r="CX35" s="611"/>
      <c r="CY35" s="612"/>
      <c r="CZ35" s="625">
        <v>1.3</v>
      </c>
      <c r="DA35" s="626"/>
      <c r="DB35" s="626"/>
      <c r="DC35" s="627"/>
      <c r="DD35" s="600">
        <v>55369</v>
      </c>
      <c r="DE35" s="611"/>
      <c r="DF35" s="611"/>
      <c r="DG35" s="611"/>
      <c r="DH35" s="611"/>
      <c r="DI35" s="611"/>
      <c r="DJ35" s="611"/>
      <c r="DK35" s="612"/>
      <c r="DL35" s="600">
        <v>50283</v>
      </c>
      <c r="DM35" s="611"/>
      <c r="DN35" s="611"/>
      <c r="DO35" s="611"/>
      <c r="DP35" s="611"/>
      <c r="DQ35" s="611"/>
      <c r="DR35" s="611"/>
      <c r="DS35" s="611"/>
      <c r="DT35" s="611"/>
      <c r="DU35" s="611"/>
      <c r="DV35" s="612"/>
      <c r="DW35" s="596">
        <v>1.3</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6278408</v>
      </c>
      <c r="S36" s="664"/>
      <c r="T36" s="664"/>
      <c r="U36" s="664"/>
      <c r="V36" s="664"/>
      <c r="W36" s="664"/>
      <c r="X36" s="664"/>
      <c r="Y36" s="665"/>
      <c r="Z36" s="666">
        <v>100</v>
      </c>
      <c r="AA36" s="666"/>
      <c r="AB36" s="666"/>
      <c r="AC36" s="666"/>
      <c r="AD36" s="667">
        <v>3666616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313893</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25998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809034</v>
      </c>
      <c r="CS36" s="592"/>
      <c r="CT36" s="592"/>
      <c r="CU36" s="592"/>
      <c r="CV36" s="592"/>
      <c r="CW36" s="592"/>
      <c r="CX36" s="592"/>
      <c r="CY36" s="593"/>
      <c r="CZ36" s="625">
        <v>13.1</v>
      </c>
      <c r="DA36" s="626"/>
      <c r="DB36" s="626"/>
      <c r="DC36" s="627"/>
      <c r="DD36" s="600">
        <v>796662</v>
      </c>
      <c r="DE36" s="592"/>
      <c r="DF36" s="592"/>
      <c r="DG36" s="592"/>
      <c r="DH36" s="592"/>
      <c r="DI36" s="592"/>
      <c r="DJ36" s="592"/>
      <c r="DK36" s="593"/>
      <c r="DL36" s="600">
        <v>469621</v>
      </c>
      <c r="DM36" s="592"/>
      <c r="DN36" s="592"/>
      <c r="DO36" s="592"/>
      <c r="DP36" s="592"/>
      <c r="DQ36" s="592"/>
      <c r="DR36" s="592"/>
      <c r="DS36" s="592"/>
      <c r="DT36" s="592"/>
      <c r="DU36" s="592"/>
      <c r="DV36" s="593"/>
      <c r="DW36" s="596">
        <v>12.1</v>
      </c>
      <c r="DX36" s="623"/>
      <c r="DY36" s="623"/>
      <c r="DZ36" s="623"/>
      <c r="EA36" s="623"/>
      <c r="EB36" s="623"/>
      <c r="EC36" s="624"/>
    </row>
    <row r="37" spans="2:133" ht="11.25" customHeight="1">
      <c r="AQ37" s="670" t="s">
        <v>315</v>
      </c>
      <c r="AR37" s="671"/>
      <c r="AS37" s="671"/>
      <c r="AT37" s="671"/>
      <c r="AU37" s="671"/>
      <c r="AV37" s="671"/>
      <c r="AW37" s="671"/>
      <c r="AX37" s="671"/>
      <c r="AY37" s="672"/>
      <c r="AZ37" s="591">
        <v>55771</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1068</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356324</v>
      </c>
      <c r="CS37" s="611"/>
      <c r="CT37" s="611"/>
      <c r="CU37" s="611"/>
      <c r="CV37" s="611"/>
      <c r="CW37" s="611"/>
      <c r="CX37" s="611"/>
      <c r="CY37" s="612"/>
      <c r="CZ37" s="625">
        <v>5.8</v>
      </c>
      <c r="DA37" s="626"/>
      <c r="DB37" s="626"/>
      <c r="DC37" s="627"/>
      <c r="DD37" s="600">
        <v>356324</v>
      </c>
      <c r="DE37" s="611"/>
      <c r="DF37" s="611"/>
      <c r="DG37" s="611"/>
      <c r="DH37" s="611"/>
      <c r="DI37" s="611"/>
      <c r="DJ37" s="611"/>
      <c r="DK37" s="612"/>
      <c r="DL37" s="600">
        <v>356324</v>
      </c>
      <c r="DM37" s="611"/>
      <c r="DN37" s="611"/>
      <c r="DO37" s="611"/>
      <c r="DP37" s="611"/>
      <c r="DQ37" s="611"/>
      <c r="DR37" s="611"/>
      <c r="DS37" s="611"/>
      <c r="DT37" s="611"/>
      <c r="DU37" s="611"/>
      <c r="DV37" s="612"/>
      <c r="DW37" s="596">
        <v>9.1999999999999993</v>
      </c>
      <c r="DX37" s="623"/>
      <c r="DY37" s="623"/>
      <c r="DZ37" s="623"/>
      <c r="EA37" s="623"/>
      <c r="EB37" s="623"/>
      <c r="EC37" s="624"/>
    </row>
    <row r="38" spans="2:133" ht="11.25" customHeight="1">
      <c r="AQ38" s="670" t="s">
        <v>318</v>
      </c>
      <c r="AR38" s="671"/>
      <c r="AS38" s="671"/>
      <c r="AT38" s="671"/>
      <c r="AU38" s="671"/>
      <c r="AV38" s="671"/>
      <c r="AW38" s="671"/>
      <c r="AX38" s="671"/>
      <c r="AY38" s="672"/>
      <c r="AZ38" s="591" t="s">
        <v>319</v>
      </c>
      <c r="BA38" s="592"/>
      <c r="BB38" s="592"/>
      <c r="BC38" s="592"/>
      <c r="BD38" s="611"/>
      <c r="BE38" s="611"/>
      <c r="BF38" s="648"/>
      <c r="BG38" s="605" t="s">
        <v>320</v>
      </c>
      <c r="BH38" s="606"/>
      <c r="BI38" s="606"/>
      <c r="BJ38" s="606"/>
      <c r="BK38" s="606"/>
      <c r="BL38" s="606"/>
      <c r="BM38" s="606"/>
      <c r="BN38" s="606"/>
      <c r="BO38" s="606"/>
      <c r="BP38" s="606"/>
      <c r="BQ38" s="606"/>
      <c r="BR38" s="606"/>
      <c r="BS38" s="606"/>
      <c r="BT38" s="606"/>
      <c r="BU38" s="607"/>
      <c r="BV38" s="591">
        <v>2003</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249366</v>
      </c>
      <c r="CS38" s="592"/>
      <c r="CT38" s="592"/>
      <c r="CU38" s="592"/>
      <c r="CV38" s="592"/>
      <c r="CW38" s="592"/>
      <c r="CX38" s="592"/>
      <c r="CY38" s="593"/>
      <c r="CZ38" s="625">
        <v>4</v>
      </c>
      <c r="DA38" s="626"/>
      <c r="DB38" s="626"/>
      <c r="DC38" s="627"/>
      <c r="DD38" s="600">
        <v>210042</v>
      </c>
      <c r="DE38" s="592"/>
      <c r="DF38" s="592"/>
      <c r="DG38" s="592"/>
      <c r="DH38" s="592"/>
      <c r="DI38" s="592"/>
      <c r="DJ38" s="592"/>
      <c r="DK38" s="593"/>
      <c r="DL38" s="600">
        <v>154271</v>
      </c>
      <c r="DM38" s="592"/>
      <c r="DN38" s="592"/>
      <c r="DO38" s="592"/>
      <c r="DP38" s="592"/>
      <c r="DQ38" s="592"/>
      <c r="DR38" s="592"/>
      <c r="DS38" s="592"/>
      <c r="DT38" s="592"/>
      <c r="DU38" s="592"/>
      <c r="DV38" s="593"/>
      <c r="DW38" s="596">
        <v>4</v>
      </c>
      <c r="DX38" s="623"/>
      <c r="DY38" s="623"/>
      <c r="DZ38" s="623"/>
      <c r="EA38" s="623"/>
      <c r="EB38" s="623"/>
      <c r="EC38" s="624"/>
    </row>
    <row r="39" spans="2:133" ht="11.25" customHeight="1">
      <c r="AQ39" s="670" t="s">
        <v>322</v>
      </c>
      <c r="AR39" s="671"/>
      <c r="AS39" s="671"/>
      <c r="AT39" s="671"/>
      <c r="AU39" s="671"/>
      <c r="AV39" s="671"/>
      <c r="AW39" s="671"/>
      <c r="AX39" s="671"/>
      <c r="AY39" s="672"/>
      <c r="AZ39" s="591" t="s">
        <v>319</v>
      </c>
      <c r="BA39" s="592"/>
      <c r="BB39" s="592"/>
      <c r="BC39" s="592"/>
      <c r="BD39" s="611"/>
      <c r="BE39" s="611"/>
      <c r="BF39" s="648"/>
      <c r="BG39" s="676" t="s">
        <v>323</v>
      </c>
      <c r="BH39" s="677"/>
      <c r="BI39" s="677"/>
      <c r="BJ39" s="677"/>
      <c r="BK39" s="677"/>
      <c r="BL39" s="187"/>
      <c r="BM39" s="606" t="s">
        <v>324</v>
      </c>
      <c r="BN39" s="606"/>
      <c r="BO39" s="606"/>
      <c r="BP39" s="606"/>
      <c r="BQ39" s="606"/>
      <c r="BR39" s="606"/>
      <c r="BS39" s="606"/>
      <c r="BT39" s="606"/>
      <c r="BU39" s="607"/>
      <c r="BV39" s="591">
        <v>113</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106098</v>
      </c>
      <c r="CS39" s="611"/>
      <c r="CT39" s="611"/>
      <c r="CU39" s="611"/>
      <c r="CV39" s="611"/>
      <c r="CW39" s="611"/>
      <c r="CX39" s="611"/>
      <c r="CY39" s="612"/>
      <c r="CZ39" s="625">
        <v>1.7</v>
      </c>
      <c r="DA39" s="626"/>
      <c r="DB39" s="626"/>
      <c r="DC39" s="627"/>
      <c r="DD39" s="600">
        <v>102000</v>
      </c>
      <c r="DE39" s="611"/>
      <c r="DF39" s="611"/>
      <c r="DG39" s="611"/>
      <c r="DH39" s="611"/>
      <c r="DI39" s="611"/>
      <c r="DJ39" s="611"/>
      <c r="DK39" s="612"/>
      <c r="DL39" s="600" t="s">
        <v>319</v>
      </c>
      <c r="DM39" s="611"/>
      <c r="DN39" s="611"/>
      <c r="DO39" s="611"/>
      <c r="DP39" s="611"/>
      <c r="DQ39" s="611"/>
      <c r="DR39" s="611"/>
      <c r="DS39" s="611"/>
      <c r="DT39" s="611"/>
      <c r="DU39" s="611"/>
      <c r="DV39" s="612"/>
      <c r="DW39" s="596"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38860</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85</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61855</v>
      </c>
      <c r="CS40" s="592"/>
      <c r="CT40" s="592"/>
      <c r="CU40" s="592"/>
      <c r="CV40" s="592"/>
      <c r="CW40" s="592"/>
      <c r="CX40" s="592"/>
      <c r="CY40" s="593"/>
      <c r="CZ40" s="625">
        <v>1</v>
      </c>
      <c r="DA40" s="626"/>
      <c r="DB40" s="626"/>
      <c r="DC40" s="627"/>
      <c r="DD40" s="600">
        <v>8656</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154735</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244</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1928466</v>
      </c>
      <c r="CS42" s="592"/>
      <c r="CT42" s="592"/>
      <c r="CU42" s="592"/>
      <c r="CV42" s="592"/>
      <c r="CW42" s="592"/>
      <c r="CX42" s="592"/>
      <c r="CY42" s="593"/>
      <c r="CZ42" s="625">
        <v>31.2</v>
      </c>
      <c r="DA42" s="674"/>
      <c r="DB42" s="674"/>
      <c r="DC42" s="675"/>
      <c r="DD42" s="600">
        <v>777845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21698</v>
      </c>
      <c r="CS43" s="611"/>
      <c r="CT43" s="611"/>
      <c r="CU43" s="611"/>
      <c r="CV43" s="611"/>
      <c r="CW43" s="611"/>
      <c r="CX43" s="611"/>
      <c r="CY43" s="612"/>
      <c r="CZ43" s="625">
        <v>0.4</v>
      </c>
      <c r="DA43" s="626"/>
      <c r="DB43" s="626"/>
      <c r="DC43" s="627"/>
      <c r="DD43" s="600">
        <v>21698</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1909571</v>
      </c>
      <c r="CS44" s="592"/>
      <c r="CT44" s="592"/>
      <c r="CU44" s="592"/>
      <c r="CV44" s="592"/>
      <c r="CW44" s="592"/>
      <c r="CX44" s="592"/>
      <c r="CY44" s="593"/>
      <c r="CZ44" s="625">
        <v>30.9</v>
      </c>
      <c r="DA44" s="674"/>
      <c r="DB44" s="674"/>
      <c r="DC44" s="675"/>
      <c r="DD44" s="600">
        <v>776572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618148</v>
      </c>
      <c r="CS45" s="611"/>
      <c r="CT45" s="611"/>
      <c r="CU45" s="611"/>
      <c r="CV45" s="611"/>
      <c r="CW45" s="611"/>
      <c r="CX45" s="611"/>
      <c r="CY45" s="612"/>
      <c r="CZ45" s="625">
        <v>10</v>
      </c>
      <c r="DA45" s="626"/>
      <c r="DB45" s="626"/>
      <c r="DC45" s="627"/>
      <c r="DD45" s="600">
        <v>147769</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1291423</v>
      </c>
      <c r="CS46" s="592"/>
      <c r="CT46" s="592"/>
      <c r="CU46" s="592"/>
      <c r="CV46" s="592"/>
      <c r="CW46" s="592"/>
      <c r="CX46" s="592"/>
      <c r="CY46" s="593"/>
      <c r="CZ46" s="625">
        <v>20.9</v>
      </c>
      <c r="DA46" s="674"/>
      <c r="DB46" s="674"/>
      <c r="DC46" s="675"/>
      <c r="DD46" s="600">
        <v>628803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18895</v>
      </c>
      <c r="CS47" s="611"/>
      <c r="CT47" s="611"/>
      <c r="CU47" s="611"/>
      <c r="CV47" s="611"/>
      <c r="CW47" s="611"/>
      <c r="CX47" s="611"/>
      <c r="CY47" s="612"/>
      <c r="CZ47" s="625">
        <v>0.3</v>
      </c>
      <c r="DA47" s="626"/>
      <c r="DB47" s="626"/>
      <c r="DC47" s="627"/>
      <c r="DD47" s="600">
        <v>1273</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6187925</v>
      </c>
      <c r="CS49" s="659"/>
      <c r="CT49" s="659"/>
      <c r="CU49" s="659"/>
      <c r="CV49" s="659"/>
      <c r="CW49" s="659"/>
      <c r="CX49" s="659"/>
      <c r="CY49" s="686"/>
      <c r="CZ49" s="687">
        <v>100</v>
      </c>
      <c r="DA49" s="688"/>
      <c r="DB49" s="688"/>
      <c r="DC49" s="689"/>
      <c r="DD49" s="690">
        <v>4405352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tabSelected="1" view="pageBreakPreview" zoomScale="82" zoomScaleNormal="24" zoomScaleSheetLayoutView="82" workbookViewId="0">
      <selection activeCell="A2" sqref="A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6278</v>
      </c>
      <c r="R7" s="721"/>
      <c r="S7" s="721"/>
      <c r="T7" s="721"/>
      <c r="U7" s="721"/>
      <c r="V7" s="721">
        <v>6188</v>
      </c>
      <c r="W7" s="721"/>
      <c r="X7" s="721"/>
      <c r="Y7" s="721"/>
      <c r="Z7" s="721"/>
      <c r="AA7" s="721">
        <v>90</v>
      </c>
      <c r="AB7" s="721"/>
      <c r="AC7" s="721"/>
      <c r="AD7" s="721"/>
      <c r="AE7" s="722"/>
      <c r="AF7" s="723">
        <v>87</v>
      </c>
      <c r="AG7" s="724"/>
      <c r="AH7" s="724"/>
      <c r="AI7" s="724"/>
      <c r="AJ7" s="725"/>
      <c r="AK7" s="760"/>
      <c r="AL7" s="761"/>
      <c r="AM7" s="761"/>
      <c r="AN7" s="761"/>
      <c r="AO7" s="761"/>
      <c r="AP7" s="761">
        <v>5745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1</v>
      </c>
      <c r="CI7" s="758"/>
      <c r="CJ7" s="758"/>
      <c r="CK7" s="758"/>
      <c r="CL7" s="759"/>
      <c r="CM7" s="757">
        <v>-7</v>
      </c>
      <c r="CN7" s="758"/>
      <c r="CO7" s="758"/>
      <c r="CP7" s="758"/>
      <c r="CQ7" s="759"/>
      <c r="CR7" s="757">
        <v>5</v>
      </c>
      <c r="CS7" s="758"/>
      <c r="CT7" s="758"/>
      <c r="CU7" s="758"/>
      <c r="CV7" s="759"/>
      <c r="CW7" s="757">
        <v>1</v>
      </c>
      <c r="CX7" s="758"/>
      <c r="CY7" s="758"/>
      <c r="CZ7" s="758"/>
      <c r="DA7" s="759"/>
      <c r="DB7" s="757">
        <v>124</v>
      </c>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87</v>
      </c>
      <c r="AG23" s="780"/>
      <c r="AH23" s="780"/>
      <c r="AI23" s="780"/>
      <c r="AJ23" s="783"/>
      <c r="AK23" s="784"/>
      <c r="AL23" s="785"/>
      <c r="AM23" s="785"/>
      <c r="AN23" s="785"/>
      <c r="AO23" s="785"/>
      <c r="AP23" s="780"/>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789</v>
      </c>
      <c r="R28" s="809"/>
      <c r="S28" s="809"/>
      <c r="T28" s="809"/>
      <c r="U28" s="809"/>
      <c r="V28" s="809">
        <v>759</v>
      </c>
      <c r="W28" s="809"/>
      <c r="X28" s="809"/>
      <c r="Y28" s="809"/>
      <c r="Z28" s="809"/>
      <c r="AA28" s="809">
        <v>30</v>
      </c>
      <c r="AB28" s="809"/>
      <c r="AC28" s="809"/>
      <c r="AD28" s="809"/>
      <c r="AE28" s="810"/>
      <c r="AF28" s="811">
        <v>30</v>
      </c>
      <c r="AG28" s="809"/>
      <c r="AH28" s="809"/>
      <c r="AI28" s="809"/>
      <c r="AJ28" s="812"/>
      <c r="AK28" s="813">
        <v>39</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401</v>
      </c>
      <c r="R29" s="745"/>
      <c r="S29" s="745"/>
      <c r="T29" s="745"/>
      <c r="U29" s="745"/>
      <c r="V29" s="745">
        <v>396</v>
      </c>
      <c r="W29" s="745"/>
      <c r="X29" s="745"/>
      <c r="Y29" s="745"/>
      <c r="Z29" s="745"/>
      <c r="AA29" s="745">
        <v>5</v>
      </c>
      <c r="AB29" s="745"/>
      <c r="AC29" s="745"/>
      <c r="AD29" s="745"/>
      <c r="AE29" s="746"/>
      <c r="AF29" s="747">
        <v>5</v>
      </c>
      <c r="AG29" s="748"/>
      <c r="AH29" s="748"/>
      <c r="AI29" s="748"/>
      <c r="AJ29" s="749"/>
      <c r="AK29" s="816">
        <v>58</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74</v>
      </c>
      <c r="R30" s="745"/>
      <c r="S30" s="745"/>
      <c r="T30" s="745"/>
      <c r="U30" s="745"/>
      <c r="V30" s="745">
        <v>74</v>
      </c>
      <c r="W30" s="745"/>
      <c r="X30" s="745"/>
      <c r="Y30" s="745"/>
      <c r="Z30" s="745"/>
      <c r="AA30" s="745">
        <v>0</v>
      </c>
      <c r="AB30" s="745"/>
      <c r="AC30" s="745"/>
      <c r="AD30" s="745"/>
      <c r="AE30" s="746"/>
      <c r="AF30" s="747">
        <v>0</v>
      </c>
      <c r="AG30" s="748"/>
      <c r="AH30" s="748"/>
      <c r="AI30" s="748"/>
      <c r="AJ30" s="749"/>
      <c r="AK30" s="816">
        <v>26</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675</v>
      </c>
      <c r="R31" s="745"/>
      <c r="S31" s="745"/>
      <c r="T31" s="745"/>
      <c r="U31" s="745"/>
      <c r="V31" s="745">
        <v>657</v>
      </c>
      <c r="W31" s="745"/>
      <c r="X31" s="745"/>
      <c r="Y31" s="745"/>
      <c r="Z31" s="745"/>
      <c r="AA31" s="745">
        <v>18</v>
      </c>
      <c r="AB31" s="745"/>
      <c r="AC31" s="745"/>
      <c r="AD31" s="745"/>
      <c r="AE31" s="746"/>
      <c r="AF31" s="747">
        <v>8</v>
      </c>
      <c r="AG31" s="748"/>
      <c r="AH31" s="748"/>
      <c r="AI31" s="748"/>
      <c r="AJ31" s="749"/>
      <c r="AK31" s="816">
        <v>312</v>
      </c>
      <c r="AL31" s="817"/>
      <c r="AM31" s="817"/>
      <c r="AN31" s="817"/>
      <c r="AO31" s="817"/>
      <c r="AP31" s="817">
        <v>6</v>
      </c>
      <c r="AQ31" s="817"/>
      <c r="AR31" s="817"/>
      <c r="AS31" s="817"/>
      <c r="AT31" s="817"/>
      <c r="AU31" s="817">
        <v>6</v>
      </c>
      <c r="AV31" s="817"/>
      <c r="AW31" s="817"/>
      <c r="AX31" s="817"/>
      <c r="AY31" s="817"/>
      <c r="AZ31" s="818"/>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293</v>
      </c>
      <c r="R32" s="745"/>
      <c r="S32" s="745"/>
      <c r="T32" s="745"/>
      <c r="U32" s="745"/>
      <c r="V32" s="745">
        <v>292</v>
      </c>
      <c r="W32" s="745"/>
      <c r="X32" s="745"/>
      <c r="Y32" s="745"/>
      <c r="Z32" s="745"/>
      <c r="AA32" s="745">
        <v>1</v>
      </c>
      <c r="AB32" s="745"/>
      <c r="AC32" s="745"/>
      <c r="AD32" s="745"/>
      <c r="AE32" s="746"/>
      <c r="AF32" s="747">
        <v>1</v>
      </c>
      <c r="AG32" s="748"/>
      <c r="AH32" s="748"/>
      <c r="AI32" s="748"/>
      <c r="AJ32" s="749"/>
      <c r="AK32" s="816">
        <v>72</v>
      </c>
      <c r="AL32" s="817"/>
      <c r="AM32" s="817"/>
      <c r="AN32" s="817"/>
      <c r="AO32" s="817"/>
      <c r="AP32" s="817">
        <v>1176</v>
      </c>
      <c r="AQ32" s="817"/>
      <c r="AR32" s="817"/>
      <c r="AS32" s="817"/>
      <c r="AT32" s="817"/>
      <c r="AU32" s="817">
        <v>607</v>
      </c>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0.7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0.7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0.7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0.7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0.7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0.7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0.7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0.7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0.7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0.7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0.7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0.7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0.7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0.7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0.7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0.7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0.7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0.7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0.7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0.7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0.7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0.7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0.7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44</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391</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522</v>
      </c>
      <c r="R68" s="852"/>
      <c r="S68" s="852"/>
      <c r="T68" s="852"/>
      <c r="U68" s="852"/>
      <c r="V68" s="852">
        <v>499</v>
      </c>
      <c r="W68" s="852"/>
      <c r="X68" s="852"/>
      <c r="Y68" s="852"/>
      <c r="Z68" s="852"/>
      <c r="AA68" s="852">
        <v>23</v>
      </c>
      <c r="AB68" s="852"/>
      <c r="AC68" s="852"/>
      <c r="AD68" s="852"/>
      <c r="AE68" s="852"/>
      <c r="AF68" s="852">
        <v>23</v>
      </c>
      <c r="AG68" s="852"/>
      <c r="AH68" s="852"/>
      <c r="AI68" s="852"/>
      <c r="AJ68" s="852"/>
      <c r="AK68" s="852"/>
      <c r="AL68" s="852"/>
      <c r="AM68" s="852"/>
      <c r="AN68" s="852"/>
      <c r="AO68" s="852"/>
      <c r="AP68" s="852">
        <v>484</v>
      </c>
      <c r="AQ68" s="852"/>
      <c r="AR68" s="852"/>
      <c r="AS68" s="852"/>
      <c r="AT68" s="852"/>
      <c r="AU68" s="852">
        <v>96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190</v>
      </c>
      <c r="R69" s="817"/>
      <c r="S69" s="817"/>
      <c r="T69" s="817"/>
      <c r="U69" s="817"/>
      <c r="V69" s="817">
        <v>186</v>
      </c>
      <c r="W69" s="817"/>
      <c r="X69" s="817"/>
      <c r="Y69" s="817"/>
      <c r="Z69" s="817"/>
      <c r="AA69" s="817">
        <v>4</v>
      </c>
      <c r="AB69" s="817"/>
      <c r="AC69" s="817"/>
      <c r="AD69" s="817"/>
      <c r="AE69" s="817"/>
      <c r="AF69" s="817">
        <v>4</v>
      </c>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912</v>
      </c>
      <c r="R70" s="817"/>
      <c r="S70" s="817"/>
      <c r="T70" s="817"/>
      <c r="U70" s="817"/>
      <c r="V70" s="817">
        <v>897</v>
      </c>
      <c r="W70" s="817"/>
      <c r="X70" s="817"/>
      <c r="Y70" s="817"/>
      <c r="Z70" s="817"/>
      <c r="AA70" s="817">
        <v>15</v>
      </c>
      <c r="AB70" s="817"/>
      <c r="AC70" s="817"/>
      <c r="AD70" s="817"/>
      <c r="AE70" s="817"/>
      <c r="AF70" s="817">
        <v>10</v>
      </c>
      <c r="AG70" s="817"/>
      <c r="AH70" s="817"/>
      <c r="AI70" s="817"/>
      <c r="AJ70" s="817"/>
      <c r="AK70" s="817"/>
      <c r="AL70" s="817"/>
      <c r="AM70" s="817"/>
      <c r="AN70" s="817"/>
      <c r="AO70" s="817"/>
      <c r="AP70" s="817">
        <v>93</v>
      </c>
      <c r="AQ70" s="817"/>
      <c r="AR70" s="817"/>
      <c r="AS70" s="817"/>
      <c r="AT70" s="817"/>
      <c r="AU70" s="817">
        <v>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0.7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0.7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0.7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0.7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0.7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0.7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0.7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0.7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287</v>
      </c>
      <c r="AG109" s="881"/>
      <c r="AH109" s="881"/>
      <c r="AI109" s="881"/>
      <c r="AJ109" s="882"/>
      <c r="AK109" s="880" t="s">
        <v>286</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287</v>
      </c>
      <c r="BW109" s="881"/>
      <c r="BX109" s="881"/>
      <c r="BY109" s="881"/>
      <c r="BZ109" s="882"/>
      <c r="CA109" s="880" t="s">
        <v>286</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287</v>
      </c>
      <c r="DM109" s="881"/>
      <c r="DN109" s="881"/>
      <c r="DO109" s="881"/>
      <c r="DP109" s="882"/>
      <c r="DQ109" s="880" t="s">
        <v>286</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894497</v>
      </c>
      <c r="AB110" s="888"/>
      <c r="AC110" s="888"/>
      <c r="AD110" s="888"/>
      <c r="AE110" s="889"/>
      <c r="AF110" s="890">
        <v>822974</v>
      </c>
      <c r="AG110" s="888"/>
      <c r="AH110" s="888"/>
      <c r="AI110" s="888"/>
      <c r="AJ110" s="889"/>
      <c r="AK110" s="890">
        <v>802648</v>
      </c>
      <c r="AL110" s="888"/>
      <c r="AM110" s="888"/>
      <c r="AN110" s="888"/>
      <c r="AO110" s="889"/>
      <c r="AP110" s="891">
        <v>24.7</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6059800</v>
      </c>
      <c r="BR110" s="925"/>
      <c r="BS110" s="925"/>
      <c r="BT110" s="925"/>
      <c r="BU110" s="925"/>
      <c r="BV110" s="925">
        <v>5736981</v>
      </c>
      <c r="BW110" s="925"/>
      <c r="BX110" s="925"/>
      <c r="BY110" s="925"/>
      <c r="BZ110" s="925"/>
      <c r="CA110" s="925">
        <v>5744579</v>
      </c>
      <c r="CB110" s="925"/>
      <c r="CC110" s="925"/>
      <c r="CD110" s="925"/>
      <c r="CE110" s="925"/>
      <c r="CF110" s="939">
        <v>176.6</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68409</v>
      </c>
      <c r="BR111" s="918"/>
      <c r="BS111" s="918"/>
      <c r="BT111" s="918"/>
      <c r="BU111" s="918"/>
      <c r="BV111" s="918">
        <v>50843</v>
      </c>
      <c r="BW111" s="918"/>
      <c r="BX111" s="918"/>
      <c r="BY111" s="918"/>
      <c r="BZ111" s="918"/>
      <c r="CA111" s="918">
        <v>35297</v>
      </c>
      <c r="CB111" s="918"/>
      <c r="CC111" s="918"/>
      <c r="CD111" s="918"/>
      <c r="CE111" s="918"/>
      <c r="CF111" s="912">
        <v>1.1000000000000001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606003</v>
      </c>
      <c r="BR112" s="918"/>
      <c r="BS112" s="918"/>
      <c r="BT112" s="918"/>
      <c r="BU112" s="918"/>
      <c r="BV112" s="918">
        <v>529743</v>
      </c>
      <c r="BW112" s="918"/>
      <c r="BX112" s="918"/>
      <c r="BY112" s="918"/>
      <c r="BZ112" s="918"/>
      <c r="CA112" s="918">
        <v>612450</v>
      </c>
      <c r="CB112" s="918"/>
      <c r="CC112" s="918"/>
      <c r="CD112" s="918"/>
      <c r="CE112" s="918"/>
      <c r="CF112" s="912">
        <v>18.8</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49085</v>
      </c>
      <c r="AB113" s="932"/>
      <c r="AC113" s="932"/>
      <c r="AD113" s="932"/>
      <c r="AE113" s="933"/>
      <c r="AF113" s="934">
        <v>46306</v>
      </c>
      <c r="AG113" s="932"/>
      <c r="AH113" s="932"/>
      <c r="AI113" s="932"/>
      <c r="AJ113" s="933"/>
      <c r="AK113" s="934">
        <v>65658</v>
      </c>
      <c r="AL113" s="932"/>
      <c r="AM113" s="932"/>
      <c r="AN113" s="932"/>
      <c r="AO113" s="933"/>
      <c r="AP113" s="935">
        <v>2</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149943</v>
      </c>
      <c r="BR113" s="918"/>
      <c r="BS113" s="918"/>
      <c r="BT113" s="918"/>
      <c r="BU113" s="918"/>
      <c r="BV113" s="918">
        <v>121615</v>
      </c>
      <c r="BW113" s="918"/>
      <c r="BX113" s="918"/>
      <c r="BY113" s="918"/>
      <c r="BZ113" s="918"/>
      <c r="CA113" s="918">
        <v>101897</v>
      </c>
      <c r="CB113" s="918"/>
      <c r="CC113" s="918"/>
      <c r="CD113" s="918"/>
      <c r="CE113" s="918"/>
      <c r="CF113" s="912">
        <v>3.1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18060</v>
      </c>
      <c r="AB114" s="957"/>
      <c r="AC114" s="957"/>
      <c r="AD114" s="957"/>
      <c r="AE114" s="958"/>
      <c r="AF114" s="959">
        <v>19083</v>
      </c>
      <c r="AG114" s="957"/>
      <c r="AH114" s="957"/>
      <c r="AI114" s="957"/>
      <c r="AJ114" s="958"/>
      <c r="AK114" s="959">
        <v>21407</v>
      </c>
      <c r="AL114" s="957"/>
      <c r="AM114" s="957"/>
      <c r="AN114" s="957"/>
      <c r="AO114" s="958"/>
      <c r="AP114" s="960">
        <v>0.7</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1081367</v>
      </c>
      <c r="BR114" s="918"/>
      <c r="BS114" s="918"/>
      <c r="BT114" s="918"/>
      <c r="BU114" s="918"/>
      <c r="BV114" s="918">
        <v>1135482</v>
      </c>
      <c r="BW114" s="918"/>
      <c r="BX114" s="918"/>
      <c r="BY114" s="918"/>
      <c r="BZ114" s="918"/>
      <c r="CA114" s="918">
        <v>1110450</v>
      </c>
      <c r="CB114" s="918"/>
      <c r="CC114" s="918"/>
      <c r="CD114" s="918"/>
      <c r="CE114" s="918"/>
      <c r="CF114" s="912">
        <v>34.1</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20218</v>
      </c>
      <c r="AB115" s="932"/>
      <c r="AC115" s="932"/>
      <c r="AD115" s="932"/>
      <c r="AE115" s="933"/>
      <c r="AF115" s="934">
        <v>17567</v>
      </c>
      <c r="AG115" s="932"/>
      <c r="AH115" s="932"/>
      <c r="AI115" s="932"/>
      <c r="AJ115" s="933"/>
      <c r="AK115" s="934">
        <v>15542</v>
      </c>
      <c r="AL115" s="932"/>
      <c r="AM115" s="932"/>
      <c r="AN115" s="932"/>
      <c r="AO115" s="933"/>
      <c r="AP115" s="935">
        <v>0.5</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116</v>
      </c>
      <c r="AB116" s="957"/>
      <c r="AC116" s="957"/>
      <c r="AD116" s="957"/>
      <c r="AE116" s="958"/>
      <c r="AF116" s="959">
        <v>107</v>
      </c>
      <c r="AG116" s="957"/>
      <c r="AH116" s="957"/>
      <c r="AI116" s="957"/>
      <c r="AJ116" s="958"/>
      <c r="AK116" s="959">
        <v>37</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981976</v>
      </c>
      <c r="AB117" s="964"/>
      <c r="AC117" s="964"/>
      <c r="AD117" s="964"/>
      <c r="AE117" s="965"/>
      <c r="AF117" s="963">
        <v>906037</v>
      </c>
      <c r="AG117" s="964"/>
      <c r="AH117" s="964"/>
      <c r="AI117" s="964"/>
      <c r="AJ117" s="965"/>
      <c r="AK117" s="963">
        <v>905292</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287</v>
      </c>
      <c r="AG118" s="881"/>
      <c r="AH118" s="881"/>
      <c r="AI118" s="881"/>
      <c r="AJ118" s="882"/>
      <c r="AK118" s="880" t="s">
        <v>286</v>
      </c>
      <c r="AL118" s="881"/>
      <c r="AM118" s="881"/>
      <c r="AN118" s="881"/>
      <c r="AO118" s="882"/>
      <c r="AP118" s="988" t="s">
        <v>402</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430</v>
      </c>
      <c r="BP118" s="992"/>
      <c r="BQ118" s="983">
        <v>7965522</v>
      </c>
      <c r="BR118" s="984"/>
      <c r="BS118" s="984"/>
      <c r="BT118" s="984"/>
      <c r="BU118" s="984"/>
      <c r="BV118" s="984">
        <v>7574664</v>
      </c>
      <c r="BW118" s="984"/>
      <c r="BX118" s="984"/>
      <c r="BY118" s="984"/>
      <c r="BZ118" s="984"/>
      <c r="CA118" s="984">
        <v>7604673</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2685370</v>
      </c>
      <c r="BR119" s="925"/>
      <c r="BS119" s="925"/>
      <c r="BT119" s="925"/>
      <c r="BU119" s="925"/>
      <c r="BV119" s="925">
        <v>2656861</v>
      </c>
      <c r="BW119" s="925"/>
      <c r="BX119" s="925"/>
      <c r="BY119" s="925"/>
      <c r="BZ119" s="925"/>
      <c r="CA119" s="925">
        <v>2741635</v>
      </c>
      <c r="CB119" s="925"/>
      <c r="CC119" s="925"/>
      <c r="CD119" s="925"/>
      <c r="CE119" s="925"/>
      <c r="CF119" s="939">
        <v>84.3</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68409</v>
      </c>
      <c r="DH119" s="996"/>
      <c r="DI119" s="996"/>
      <c r="DJ119" s="996"/>
      <c r="DK119" s="997"/>
      <c r="DL119" s="998">
        <v>50843</v>
      </c>
      <c r="DM119" s="996"/>
      <c r="DN119" s="996"/>
      <c r="DO119" s="996"/>
      <c r="DP119" s="997"/>
      <c r="DQ119" s="998">
        <v>35297</v>
      </c>
      <c r="DR119" s="996"/>
      <c r="DS119" s="996"/>
      <c r="DT119" s="996"/>
      <c r="DU119" s="997"/>
      <c r="DV119" s="999">
        <v>1.1000000000000001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556281</v>
      </c>
      <c r="BR120" s="918"/>
      <c r="BS120" s="918"/>
      <c r="BT120" s="918"/>
      <c r="BU120" s="918"/>
      <c r="BV120" s="918">
        <v>483215</v>
      </c>
      <c r="BW120" s="918"/>
      <c r="BX120" s="918"/>
      <c r="BY120" s="918"/>
      <c r="BZ120" s="918"/>
      <c r="CA120" s="918">
        <v>455102</v>
      </c>
      <c r="CB120" s="918"/>
      <c r="CC120" s="918"/>
      <c r="CD120" s="918"/>
      <c r="CE120" s="918"/>
      <c r="CF120" s="912">
        <v>14</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602701</v>
      </c>
      <c r="DH120" s="925"/>
      <c r="DI120" s="925"/>
      <c r="DJ120" s="925"/>
      <c r="DK120" s="925"/>
      <c r="DL120" s="925">
        <v>522866</v>
      </c>
      <c r="DM120" s="925"/>
      <c r="DN120" s="925"/>
      <c r="DO120" s="925"/>
      <c r="DP120" s="925"/>
      <c r="DQ120" s="925">
        <v>606881</v>
      </c>
      <c r="DR120" s="925"/>
      <c r="DS120" s="925"/>
      <c r="DT120" s="925"/>
      <c r="DU120" s="925"/>
      <c r="DV120" s="926">
        <v>18.7</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4998766</v>
      </c>
      <c r="BR121" s="984"/>
      <c r="BS121" s="984"/>
      <c r="BT121" s="984"/>
      <c r="BU121" s="984"/>
      <c r="BV121" s="984">
        <v>4829510</v>
      </c>
      <c r="BW121" s="984"/>
      <c r="BX121" s="984"/>
      <c r="BY121" s="984"/>
      <c r="BZ121" s="984"/>
      <c r="CA121" s="984">
        <v>4871686</v>
      </c>
      <c r="CB121" s="984"/>
      <c r="CC121" s="984"/>
      <c r="CD121" s="984"/>
      <c r="CE121" s="984"/>
      <c r="CF121" s="1022">
        <v>149.80000000000001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3302</v>
      </c>
      <c r="DH121" s="918"/>
      <c r="DI121" s="918"/>
      <c r="DJ121" s="918"/>
      <c r="DK121" s="918"/>
      <c r="DL121" s="918">
        <v>6877</v>
      </c>
      <c r="DM121" s="918"/>
      <c r="DN121" s="918"/>
      <c r="DO121" s="918"/>
      <c r="DP121" s="918"/>
      <c r="DQ121" s="918">
        <v>5569</v>
      </c>
      <c r="DR121" s="918"/>
      <c r="DS121" s="918"/>
      <c r="DT121" s="918"/>
      <c r="DU121" s="918"/>
      <c r="DV121" s="919">
        <v>0.2</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439</v>
      </c>
      <c r="BP122" s="992"/>
      <c r="BQ122" s="1032">
        <v>8240417</v>
      </c>
      <c r="BR122" s="1033"/>
      <c r="BS122" s="1033"/>
      <c r="BT122" s="1033"/>
      <c r="BU122" s="1033"/>
      <c r="BV122" s="1033">
        <v>7969586</v>
      </c>
      <c r="BW122" s="1033"/>
      <c r="BX122" s="1033"/>
      <c r="BY122" s="1033"/>
      <c r="BZ122" s="1033"/>
      <c r="CA122" s="1033">
        <v>8068423</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2595</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3178</v>
      </c>
      <c r="AB126" s="957"/>
      <c r="AC126" s="957"/>
      <c r="AD126" s="957"/>
      <c r="AE126" s="958"/>
      <c r="AF126" s="959">
        <v>3149</v>
      </c>
      <c r="AG126" s="957"/>
      <c r="AH126" s="957"/>
      <c r="AI126" s="957"/>
      <c r="AJ126" s="958"/>
      <c r="AK126" s="959">
        <v>3131</v>
      </c>
      <c r="AL126" s="957"/>
      <c r="AM126" s="957"/>
      <c r="AN126" s="957"/>
      <c r="AO126" s="958"/>
      <c r="AP126" s="960">
        <v>0.1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14445</v>
      </c>
      <c r="AB127" s="957"/>
      <c r="AC127" s="957"/>
      <c r="AD127" s="957"/>
      <c r="AE127" s="958"/>
      <c r="AF127" s="959">
        <v>14418</v>
      </c>
      <c r="AG127" s="957"/>
      <c r="AH127" s="957"/>
      <c r="AI127" s="957"/>
      <c r="AJ127" s="958"/>
      <c r="AK127" s="959">
        <v>12411</v>
      </c>
      <c r="AL127" s="957"/>
      <c r="AM127" s="957"/>
      <c r="AN127" s="957"/>
      <c r="AO127" s="958"/>
      <c r="AP127" s="960">
        <v>0.4</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77638</v>
      </c>
      <c r="AB128" s="1088"/>
      <c r="AC128" s="1088"/>
      <c r="AD128" s="1088"/>
      <c r="AE128" s="1089"/>
      <c r="AF128" s="1090">
        <v>78143</v>
      </c>
      <c r="AG128" s="1088"/>
      <c r="AH128" s="1088"/>
      <c r="AI128" s="1088"/>
      <c r="AJ128" s="1089"/>
      <c r="AK128" s="1090">
        <v>75844</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3640896</v>
      </c>
      <c r="AB129" s="957"/>
      <c r="AC129" s="957"/>
      <c r="AD129" s="957"/>
      <c r="AE129" s="958"/>
      <c r="AF129" s="959">
        <v>3804491</v>
      </c>
      <c r="AG129" s="957"/>
      <c r="AH129" s="957"/>
      <c r="AI129" s="957"/>
      <c r="AJ129" s="958"/>
      <c r="AK129" s="959">
        <v>3825736</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8.6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594375</v>
      </c>
      <c r="AB130" s="957"/>
      <c r="AC130" s="957"/>
      <c r="AD130" s="957"/>
      <c r="AE130" s="958"/>
      <c r="AF130" s="959">
        <v>569260</v>
      </c>
      <c r="AG130" s="957"/>
      <c r="AH130" s="957"/>
      <c r="AI130" s="957"/>
      <c r="AJ130" s="958"/>
      <c r="AK130" s="959">
        <v>572938</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3046521</v>
      </c>
      <c r="AB131" s="996"/>
      <c r="AC131" s="996"/>
      <c r="AD131" s="996"/>
      <c r="AE131" s="997"/>
      <c r="AF131" s="998">
        <v>3235231</v>
      </c>
      <c r="AG131" s="996"/>
      <c r="AH131" s="996"/>
      <c r="AI131" s="996"/>
      <c r="AJ131" s="997"/>
      <c r="AK131" s="998">
        <v>3252798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10.17432672</v>
      </c>
      <c r="AB132" s="1102"/>
      <c r="AC132" s="1102"/>
      <c r="AD132" s="1102"/>
      <c r="AE132" s="1103"/>
      <c r="AF132" s="1104">
        <v>7.9942977800000001</v>
      </c>
      <c r="AG132" s="1102"/>
      <c r="AH132" s="1102"/>
      <c r="AI132" s="1102"/>
      <c r="AJ132" s="1103"/>
      <c r="AK132" s="1104">
        <v>7.8858262950000002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11.8</v>
      </c>
      <c r="AB133" s="1109"/>
      <c r="AC133" s="1109"/>
      <c r="AD133" s="1109"/>
      <c r="AE133" s="1110"/>
      <c r="AF133" s="1108">
        <v>9.6999999999999993</v>
      </c>
      <c r="AG133" s="1109"/>
      <c r="AH133" s="1109"/>
      <c r="AI133" s="1109"/>
      <c r="AJ133" s="1110"/>
      <c r="AK133" s="1108">
        <v>8.6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300" verticalDpi="300" r:id="rId1"/>
  <headerFooter alignWithMargins="0">
    <oddFooter>&amp;C&amp;P/&amp;N</oddFooter>
  </headerFooter>
  <rowBreaks count="1" manualBreakCount="1">
    <brk id="133" max="1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51" zoomScale="57" zoomScaleNormal="85" zoomScaleSheetLayoutView="57"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69" zoomScaleNormal="69"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zoomScale="69" zoomScaleSheetLayoutView="6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969381</v>
      </c>
      <c r="L9" s="264">
        <v>175613</v>
      </c>
      <c r="M9" s="265">
        <v>132943</v>
      </c>
      <c r="N9" s="266">
        <v>32.1</v>
      </c>
    </row>
    <row r="10" spans="1:16">
      <c r="A10" s="248"/>
      <c r="B10" s="244"/>
      <c r="C10" s="244"/>
      <c r="D10" s="244"/>
      <c r="E10" s="244"/>
      <c r="F10" s="244"/>
      <c r="G10" s="1117" t="s">
        <v>472</v>
      </c>
      <c r="H10" s="1118"/>
      <c r="I10" s="1118"/>
      <c r="J10" s="1119"/>
      <c r="K10" s="267">
        <v>167510</v>
      </c>
      <c r="L10" s="268">
        <v>30346</v>
      </c>
      <c r="M10" s="269">
        <v>15355</v>
      </c>
      <c r="N10" s="270">
        <v>97.6</v>
      </c>
    </row>
    <row r="11" spans="1:16" ht="13.5" customHeight="1">
      <c r="A11" s="248"/>
      <c r="B11" s="244"/>
      <c r="C11" s="244"/>
      <c r="D11" s="244"/>
      <c r="E11" s="244"/>
      <c r="F11" s="244"/>
      <c r="G11" s="1117" t="s">
        <v>473</v>
      </c>
      <c r="H11" s="1118"/>
      <c r="I11" s="1118"/>
      <c r="J11" s="1119"/>
      <c r="K11" s="267">
        <v>222908</v>
      </c>
      <c r="L11" s="268">
        <v>40382</v>
      </c>
      <c r="M11" s="269">
        <v>21605</v>
      </c>
      <c r="N11" s="270">
        <v>86.9</v>
      </c>
    </row>
    <row r="12" spans="1:16" ht="13.5" customHeight="1">
      <c r="A12" s="248"/>
      <c r="B12" s="244"/>
      <c r="C12" s="244"/>
      <c r="D12" s="244"/>
      <c r="E12" s="244"/>
      <c r="F12" s="244"/>
      <c r="G12" s="1117" t="s">
        <v>474</v>
      </c>
      <c r="H12" s="1118"/>
      <c r="I12" s="1118"/>
      <c r="J12" s="1119"/>
      <c r="K12" s="267">
        <v>33820</v>
      </c>
      <c r="L12" s="268">
        <v>6127</v>
      </c>
      <c r="M12" s="269">
        <v>2278</v>
      </c>
      <c r="N12" s="270">
        <v>169</v>
      </c>
    </row>
    <row r="13" spans="1:16" ht="13.5" customHeight="1">
      <c r="A13" s="248"/>
      <c r="B13" s="244"/>
      <c r="C13" s="244"/>
      <c r="D13" s="244"/>
      <c r="E13" s="244"/>
      <c r="F13" s="244"/>
      <c r="G13" s="1117" t="s">
        <v>475</v>
      </c>
      <c r="H13" s="1118"/>
      <c r="I13" s="1118"/>
      <c r="J13" s="1119"/>
      <c r="K13" s="267" t="s">
        <v>476</v>
      </c>
      <c r="L13" s="268" t="s">
        <v>476</v>
      </c>
      <c r="M13" s="269" t="s">
        <v>476</v>
      </c>
      <c r="N13" s="270" t="s">
        <v>476</v>
      </c>
    </row>
    <row r="14" spans="1:16" ht="13.5" customHeight="1">
      <c r="A14" s="248"/>
      <c r="B14" s="244"/>
      <c r="C14" s="244"/>
      <c r="D14" s="244"/>
      <c r="E14" s="244"/>
      <c r="F14" s="244"/>
      <c r="G14" s="1117" t="s">
        <v>477</v>
      </c>
      <c r="H14" s="1118"/>
      <c r="I14" s="1118"/>
      <c r="J14" s="1119"/>
      <c r="K14" s="267" t="s">
        <v>476</v>
      </c>
      <c r="L14" s="268" t="s">
        <v>476</v>
      </c>
      <c r="M14" s="269">
        <v>5589</v>
      </c>
      <c r="N14" s="270" t="s">
        <v>476</v>
      </c>
    </row>
    <row r="15" spans="1:16" ht="13.5" customHeight="1">
      <c r="A15" s="248"/>
      <c r="B15" s="244"/>
      <c r="C15" s="244"/>
      <c r="D15" s="244"/>
      <c r="E15" s="244"/>
      <c r="F15" s="244"/>
      <c r="G15" s="1117" t="s">
        <v>478</v>
      </c>
      <c r="H15" s="1118"/>
      <c r="I15" s="1118"/>
      <c r="J15" s="1119"/>
      <c r="K15" s="267">
        <v>21698</v>
      </c>
      <c r="L15" s="268">
        <v>3931</v>
      </c>
      <c r="M15" s="269">
        <v>2911</v>
      </c>
      <c r="N15" s="270">
        <v>35</v>
      </c>
    </row>
    <row r="16" spans="1:16">
      <c r="A16" s="248"/>
      <c r="B16" s="244"/>
      <c r="C16" s="244"/>
      <c r="D16" s="244"/>
      <c r="E16" s="244"/>
      <c r="F16" s="244"/>
      <c r="G16" s="1120" t="s">
        <v>479</v>
      </c>
      <c r="H16" s="1121"/>
      <c r="I16" s="1121"/>
      <c r="J16" s="1122"/>
      <c r="K16" s="268">
        <v>-132578</v>
      </c>
      <c r="L16" s="268">
        <v>-24018</v>
      </c>
      <c r="M16" s="269">
        <v>-16243</v>
      </c>
      <c r="N16" s="270">
        <v>47.9</v>
      </c>
    </row>
    <row r="17" spans="1:16">
      <c r="A17" s="248"/>
      <c r="B17" s="244"/>
      <c r="C17" s="244"/>
      <c r="D17" s="244"/>
      <c r="E17" s="244"/>
      <c r="F17" s="244"/>
      <c r="G17" s="1120" t="s">
        <v>171</v>
      </c>
      <c r="H17" s="1121"/>
      <c r="I17" s="1121"/>
      <c r="J17" s="1122"/>
      <c r="K17" s="268">
        <v>1282739</v>
      </c>
      <c r="L17" s="268">
        <v>232380</v>
      </c>
      <c r="M17" s="269">
        <v>164438</v>
      </c>
      <c r="N17" s="270">
        <v>41.3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20.83</v>
      </c>
      <c r="L21" s="281">
        <v>15.05</v>
      </c>
      <c r="M21" s="282">
        <v>5.78</v>
      </c>
      <c r="N21" s="249"/>
      <c r="O21" s="283"/>
      <c r="P21" s="279"/>
    </row>
    <row r="22" spans="1:16" s="284" customFormat="1">
      <c r="A22" s="279"/>
      <c r="B22" s="249"/>
      <c r="C22" s="249"/>
      <c r="D22" s="249"/>
      <c r="E22" s="249"/>
      <c r="F22" s="249"/>
      <c r="G22" s="1112" t="s">
        <v>485</v>
      </c>
      <c r="H22" s="1113"/>
      <c r="I22" s="1113"/>
      <c r="J22" s="1114"/>
      <c r="K22" s="285">
        <v>98.4</v>
      </c>
      <c r="L22" s="286">
        <v>95.7</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802648</v>
      </c>
      <c r="L32" s="294">
        <v>145407</v>
      </c>
      <c r="M32" s="295">
        <v>104657</v>
      </c>
      <c r="N32" s="296">
        <v>38.9</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v>419</v>
      </c>
      <c r="N34" s="296" t="s">
        <v>476</v>
      </c>
    </row>
    <row r="35" spans="1:16" ht="27" customHeight="1">
      <c r="A35" s="248"/>
      <c r="B35" s="244"/>
      <c r="C35" s="244"/>
      <c r="D35" s="244"/>
      <c r="E35" s="244"/>
      <c r="F35" s="244"/>
      <c r="G35" s="1128" t="s">
        <v>492</v>
      </c>
      <c r="H35" s="1129"/>
      <c r="I35" s="1129"/>
      <c r="J35" s="1130"/>
      <c r="K35" s="294">
        <v>65658</v>
      </c>
      <c r="L35" s="294">
        <v>11895</v>
      </c>
      <c r="M35" s="295">
        <v>24121</v>
      </c>
      <c r="N35" s="296">
        <v>-50.7</v>
      </c>
    </row>
    <row r="36" spans="1:16" ht="27" customHeight="1">
      <c r="A36" s="248"/>
      <c r="B36" s="244"/>
      <c r="C36" s="244"/>
      <c r="D36" s="244"/>
      <c r="E36" s="244"/>
      <c r="F36" s="244"/>
      <c r="G36" s="1128" t="s">
        <v>493</v>
      </c>
      <c r="H36" s="1129"/>
      <c r="I36" s="1129"/>
      <c r="J36" s="1130"/>
      <c r="K36" s="294">
        <v>21407</v>
      </c>
      <c r="L36" s="294">
        <v>3878</v>
      </c>
      <c r="M36" s="295">
        <v>4863</v>
      </c>
      <c r="N36" s="296">
        <v>-20.3</v>
      </c>
    </row>
    <row r="37" spans="1:16" ht="13.5" customHeight="1">
      <c r="A37" s="248"/>
      <c r="B37" s="244"/>
      <c r="C37" s="244"/>
      <c r="D37" s="244"/>
      <c r="E37" s="244"/>
      <c r="F37" s="244"/>
      <c r="G37" s="1128" t="s">
        <v>494</v>
      </c>
      <c r="H37" s="1129"/>
      <c r="I37" s="1129"/>
      <c r="J37" s="1130"/>
      <c r="K37" s="294">
        <v>15542</v>
      </c>
      <c r="L37" s="294">
        <v>2816</v>
      </c>
      <c r="M37" s="295">
        <v>2362</v>
      </c>
      <c r="N37" s="296">
        <v>19.2</v>
      </c>
    </row>
    <row r="38" spans="1:16" ht="27" customHeight="1">
      <c r="A38" s="248"/>
      <c r="B38" s="244"/>
      <c r="C38" s="244"/>
      <c r="D38" s="244"/>
      <c r="E38" s="244"/>
      <c r="F38" s="244"/>
      <c r="G38" s="1131" t="s">
        <v>495</v>
      </c>
      <c r="H38" s="1132"/>
      <c r="I38" s="1132"/>
      <c r="J38" s="1133"/>
      <c r="K38" s="297">
        <v>37</v>
      </c>
      <c r="L38" s="297">
        <v>7</v>
      </c>
      <c r="M38" s="298">
        <v>22</v>
      </c>
      <c r="N38" s="299">
        <v>-68.2</v>
      </c>
      <c r="O38" s="293"/>
    </row>
    <row r="39" spans="1:16">
      <c r="A39" s="248"/>
      <c r="B39" s="244"/>
      <c r="C39" s="244"/>
      <c r="D39" s="244"/>
      <c r="E39" s="244"/>
      <c r="F39" s="244"/>
      <c r="G39" s="1131" t="s">
        <v>496</v>
      </c>
      <c r="H39" s="1132"/>
      <c r="I39" s="1132"/>
      <c r="J39" s="1133"/>
      <c r="K39" s="300">
        <v>-75844</v>
      </c>
      <c r="L39" s="300">
        <v>-13740</v>
      </c>
      <c r="M39" s="301">
        <v>-5112</v>
      </c>
      <c r="N39" s="302">
        <v>168.8</v>
      </c>
      <c r="O39" s="293"/>
    </row>
    <row r="40" spans="1:16" ht="27" customHeight="1">
      <c r="A40" s="248"/>
      <c r="B40" s="244"/>
      <c r="C40" s="244"/>
      <c r="D40" s="244"/>
      <c r="E40" s="244"/>
      <c r="F40" s="244"/>
      <c r="G40" s="1128" t="s">
        <v>497</v>
      </c>
      <c r="H40" s="1129"/>
      <c r="I40" s="1129"/>
      <c r="J40" s="1130"/>
      <c r="K40" s="300">
        <v>-572938</v>
      </c>
      <c r="L40" s="300">
        <v>-103793</v>
      </c>
      <c r="M40" s="301">
        <v>-91802</v>
      </c>
      <c r="N40" s="302">
        <v>13.1</v>
      </c>
      <c r="O40" s="293"/>
    </row>
    <row r="41" spans="1:16">
      <c r="A41" s="248"/>
      <c r="B41" s="244"/>
      <c r="C41" s="244"/>
      <c r="D41" s="244"/>
      <c r="E41" s="244"/>
      <c r="F41" s="244"/>
      <c r="G41" s="1134" t="s">
        <v>281</v>
      </c>
      <c r="H41" s="1135"/>
      <c r="I41" s="1135"/>
      <c r="J41" s="1136"/>
      <c r="K41" s="294">
        <v>256510</v>
      </c>
      <c r="L41" s="300">
        <v>46469</v>
      </c>
      <c r="M41" s="301">
        <v>39530</v>
      </c>
      <c r="N41" s="302">
        <v>17.600000000000001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1633119</v>
      </c>
      <c r="J51" s="320">
        <v>287470</v>
      </c>
      <c r="K51" s="321">
        <v>100.3</v>
      </c>
      <c r="L51" s="322">
        <v>174443</v>
      </c>
      <c r="M51" s="323">
        <v>52.1</v>
      </c>
      <c r="N51" s="324">
        <v>48.2</v>
      </c>
    </row>
    <row r="52" spans="1:14">
      <c r="A52" s="248"/>
      <c r="B52" s="244"/>
      <c r="C52" s="244"/>
      <c r="D52" s="244"/>
      <c r="E52" s="244"/>
      <c r="F52" s="244"/>
      <c r="G52" s="325"/>
      <c r="H52" s="326" t="s">
        <v>508</v>
      </c>
      <c r="I52" s="327">
        <v>870740</v>
      </c>
      <c r="J52" s="328">
        <v>153272</v>
      </c>
      <c r="K52" s="329">
        <v>121.9</v>
      </c>
      <c r="L52" s="330">
        <v>89518</v>
      </c>
      <c r="M52" s="331">
        <v>60.1</v>
      </c>
      <c r="N52" s="332">
        <v>61.8</v>
      </c>
    </row>
    <row r="53" spans="1:14">
      <c r="A53" s="248"/>
      <c r="B53" s="244"/>
      <c r="C53" s="244"/>
      <c r="D53" s="244"/>
      <c r="E53" s="244"/>
      <c r="F53" s="244"/>
      <c r="G53" s="310" t="s">
        <v>509</v>
      </c>
      <c r="H53" s="311"/>
      <c r="I53" s="319">
        <v>2154142</v>
      </c>
      <c r="J53" s="320">
        <v>385219</v>
      </c>
      <c r="K53" s="321">
        <v>34</v>
      </c>
      <c r="L53" s="322">
        <v>192544</v>
      </c>
      <c r="M53" s="323">
        <v>10.4</v>
      </c>
      <c r="N53" s="324">
        <v>23.6</v>
      </c>
    </row>
    <row r="54" spans="1:14">
      <c r="A54" s="248"/>
      <c r="B54" s="244"/>
      <c r="C54" s="244"/>
      <c r="D54" s="244"/>
      <c r="E54" s="244"/>
      <c r="F54" s="244"/>
      <c r="G54" s="325"/>
      <c r="H54" s="326" t="s">
        <v>508</v>
      </c>
      <c r="I54" s="327">
        <v>803090</v>
      </c>
      <c r="J54" s="328">
        <v>143614</v>
      </c>
      <c r="K54" s="329">
        <v>-6.3</v>
      </c>
      <c r="L54" s="330">
        <v>82235</v>
      </c>
      <c r="M54" s="331">
        <v>-8.1</v>
      </c>
      <c r="N54" s="332">
        <v>1.8</v>
      </c>
    </row>
    <row r="55" spans="1:14">
      <c r="A55" s="248"/>
      <c r="B55" s="244"/>
      <c r="C55" s="244"/>
      <c r="D55" s="244"/>
      <c r="E55" s="244"/>
      <c r="F55" s="244"/>
      <c r="G55" s="310" t="s">
        <v>510</v>
      </c>
      <c r="H55" s="311"/>
      <c r="I55" s="319">
        <v>1280720</v>
      </c>
      <c r="J55" s="320">
        <v>229191</v>
      </c>
      <c r="K55" s="321">
        <v>-40.5</v>
      </c>
      <c r="L55" s="322">
        <v>146140</v>
      </c>
      <c r="M55" s="323">
        <v>-24.1</v>
      </c>
      <c r="N55" s="324">
        <v>-16.399999999999999</v>
      </c>
    </row>
    <row r="56" spans="1:14">
      <c r="A56" s="248"/>
      <c r="B56" s="244"/>
      <c r="C56" s="244"/>
      <c r="D56" s="244"/>
      <c r="E56" s="244"/>
      <c r="F56" s="244"/>
      <c r="G56" s="325"/>
      <c r="H56" s="326" t="s">
        <v>508</v>
      </c>
      <c r="I56" s="327">
        <v>820820</v>
      </c>
      <c r="J56" s="328">
        <v>146890</v>
      </c>
      <c r="K56" s="329">
        <v>2.2999999999999998</v>
      </c>
      <c r="L56" s="330">
        <v>75451</v>
      </c>
      <c r="M56" s="331">
        <v>-8.1999999999999993</v>
      </c>
      <c r="N56" s="332">
        <v>10.5</v>
      </c>
    </row>
    <row r="57" spans="1:14">
      <c r="A57" s="248"/>
      <c r="B57" s="244"/>
      <c r="C57" s="244"/>
      <c r="D57" s="244"/>
      <c r="E57" s="244"/>
      <c r="F57" s="244"/>
      <c r="G57" s="310" t="s">
        <v>511</v>
      </c>
      <c r="H57" s="311"/>
      <c r="I57" s="319">
        <v>2116652</v>
      </c>
      <c r="J57" s="320">
        <v>373769</v>
      </c>
      <c r="K57" s="321">
        <v>63.1</v>
      </c>
      <c r="L57" s="322">
        <v>146641</v>
      </c>
      <c r="M57" s="323">
        <v>0.3</v>
      </c>
      <c r="N57" s="324">
        <v>62.8</v>
      </c>
    </row>
    <row r="58" spans="1:14">
      <c r="A58" s="248"/>
      <c r="B58" s="244"/>
      <c r="C58" s="244"/>
      <c r="D58" s="244"/>
      <c r="E58" s="244"/>
      <c r="F58" s="244"/>
      <c r="G58" s="325"/>
      <c r="H58" s="326" t="s">
        <v>508</v>
      </c>
      <c r="I58" s="327">
        <v>1611480</v>
      </c>
      <c r="J58" s="328">
        <v>284563</v>
      </c>
      <c r="K58" s="329">
        <v>93.7</v>
      </c>
      <c r="L58" s="330">
        <v>68142</v>
      </c>
      <c r="M58" s="331">
        <v>-9.6999999999999993</v>
      </c>
      <c r="N58" s="332">
        <v>103.4</v>
      </c>
    </row>
    <row r="59" spans="1:14">
      <c r="A59" s="248"/>
      <c r="B59" s="244"/>
      <c r="C59" s="244"/>
      <c r="D59" s="244"/>
      <c r="E59" s="244"/>
      <c r="F59" s="244"/>
      <c r="G59" s="310" t="s">
        <v>512</v>
      </c>
      <c r="H59" s="311"/>
      <c r="I59" s="319">
        <v>1909571</v>
      </c>
      <c r="J59" s="320">
        <v>345937</v>
      </c>
      <c r="K59" s="321">
        <v>-7.4</v>
      </c>
      <c r="L59" s="322">
        <v>174587</v>
      </c>
      <c r="M59" s="323">
        <v>19.100000000000001</v>
      </c>
      <c r="N59" s="324">
        <v>-26.5</v>
      </c>
    </row>
    <row r="60" spans="1:14">
      <c r="A60" s="248"/>
      <c r="B60" s="244"/>
      <c r="C60" s="244"/>
      <c r="D60" s="244"/>
      <c r="E60" s="244"/>
      <c r="F60" s="244"/>
      <c r="G60" s="325"/>
      <c r="H60" s="326" t="s">
        <v>508</v>
      </c>
      <c r="I60" s="333">
        <v>1291423</v>
      </c>
      <c r="J60" s="328">
        <v>233953</v>
      </c>
      <c r="K60" s="329">
        <v>-17.8</v>
      </c>
      <c r="L60" s="330">
        <v>79695</v>
      </c>
      <c r="M60" s="331">
        <v>17</v>
      </c>
      <c r="N60" s="332">
        <v>-34.799999999999997</v>
      </c>
    </row>
    <row r="61" spans="1:14">
      <c r="A61" s="248"/>
      <c r="B61" s="244"/>
      <c r="C61" s="244"/>
      <c r="D61" s="244"/>
      <c r="E61" s="244"/>
      <c r="F61" s="244"/>
      <c r="G61" s="310" t="s">
        <v>513</v>
      </c>
      <c r="H61" s="334"/>
      <c r="I61" s="335">
        <v>1818841</v>
      </c>
      <c r="J61" s="336">
        <v>324317</v>
      </c>
      <c r="K61" s="337">
        <v>29.9</v>
      </c>
      <c r="L61" s="338">
        <v>166871</v>
      </c>
      <c r="M61" s="339">
        <v>11.6</v>
      </c>
      <c r="N61" s="324">
        <v>18.3</v>
      </c>
    </row>
    <row r="62" spans="1:14">
      <c r="A62" s="248"/>
      <c r="B62" s="244"/>
      <c r="C62" s="244"/>
      <c r="D62" s="244"/>
      <c r="E62" s="244"/>
      <c r="F62" s="244"/>
      <c r="G62" s="325"/>
      <c r="H62" s="326" t="s">
        <v>508</v>
      </c>
      <c r="I62" s="327">
        <v>1079511</v>
      </c>
      <c r="J62" s="328">
        <v>192458</v>
      </c>
      <c r="K62" s="329">
        <v>38.799999999999997</v>
      </c>
      <c r="L62" s="330">
        <v>79008</v>
      </c>
      <c r="M62" s="331">
        <v>10.199999999999999</v>
      </c>
      <c r="N62" s="332">
        <v>28.6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7" zoomScale="82" zoomScaleNormal="8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14.89</v>
      </c>
      <c r="G47" s="12">
        <v>21</v>
      </c>
      <c r="H47" s="12">
        <v>23.8</v>
      </c>
      <c r="I47" s="12">
        <v>22.85</v>
      </c>
      <c r="J47" s="13">
        <v>25.26</v>
      </c>
    </row>
    <row r="48" spans="2:10" ht="57.75" customHeight="1">
      <c r="B48" s="14"/>
      <c r="C48" s="1139" t="s">
        <v>4</v>
      </c>
      <c r="D48" s="1139"/>
      <c r="E48" s="1140"/>
      <c r="F48" s="15">
        <v>4</v>
      </c>
      <c r="G48" s="16">
        <v>1.9</v>
      </c>
      <c r="H48" s="16">
        <v>1.89</v>
      </c>
      <c r="I48" s="16">
        <v>2.0099999999999998</v>
      </c>
      <c r="J48" s="17">
        <v>2.27</v>
      </c>
    </row>
    <row r="49" spans="2:10" ht="57.75" customHeight="1" thickBot="1">
      <c r="B49" s="18"/>
      <c r="C49" s="1141" t="s">
        <v>5</v>
      </c>
      <c r="D49" s="1141"/>
      <c r="E49" s="1142"/>
      <c r="F49" s="19">
        <v>2.34</v>
      </c>
      <c r="G49" s="20">
        <v>4.8899999999999997</v>
      </c>
      <c r="H49" s="20">
        <v>2.4</v>
      </c>
      <c r="I49" s="20">
        <v>0.28000000000000003</v>
      </c>
      <c r="J49" s="21">
        <v>2.81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62" zoomScaleNormal="6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4</v>
      </c>
      <c r="G34" s="33">
        <v>1.9</v>
      </c>
      <c r="H34" s="33">
        <v>1.89</v>
      </c>
      <c r="I34" s="33">
        <v>2.0099999999999998</v>
      </c>
      <c r="J34" s="34">
        <v>2.27</v>
      </c>
      <c r="K34" s="22"/>
      <c r="L34" s="22"/>
      <c r="M34" s="22"/>
      <c r="N34" s="22"/>
      <c r="O34" s="22"/>
      <c r="P34" s="22"/>
    </row>
    <row r="35" spans="1:16" ht="39" customHeight="1">
      <c r="A35" s="22"/>
      <c r="B35" s="35"/>
      <c r="C35" s="1143" t="s">
        <v>521</v>
      </c>
      <c r="D35" s="1144"/>
      <c r="E35" s="1145"/>
      <c r="F35" s="36">
        <v>1.9</v>
      </c>
      <c r="G35" s="37">
        <v>1.69</v>
      </c>
      <c r="H35" s="37">
        <v>2.62</v>
      </c>
      <c r="I35" s="37">
        <v>1.08</v>
      </c>
      <c r="J35" s="38">
        <v>0.78</v>
      </c>
      <c r="K35" s="22"/>
      <c r="L35" s="22"/>
      <c r="M35" s="22"/>
      <c r="N35" s="22"/>
      <c r="O35" s="22"/>
      <c r="P35" s="22"/>
    </row>
    <row r="36" spans="1:16" ht="39" customHeight="1">
      <c r="A36" s="22"/>
      <c r="B36" s="35"/>
      <c r="C36" s="1143" t="s">
        <v>522</v>
      </c>
      <c r="D36" s="1144"/>
      <c r="E36" s="1145"/>
      <c r="F36" s="36" t="s">
        <v>523</v>
      </c>
      <c r="G36" s="37">
        <v>0</v>
      </c>
      <c r="H36" s="37" t="s">
        <v>524</v>
      </c>
      <c r="I36" s="37" t="s">
        <v>525</v>
      </c>
      <c r="J36" s="38">
        <v>0.22</v>
      </c>
      <c r="K36" s="22"/>
      <c r="L36" s="22"/>
      <c r="M36" s="22"/>
      <c r="N36" s="22"/>
      <c r="O36" s="22"/>
      <c r="P36" s="22"/>
    </row>
    <row r="37" spans="1:16" ht="39" customHeight="1">
      <c r="A37" s="22"/>
      <c r="B37" s="35"/>
      <c r="C37" s="1143" t="s">
        <v>526</v>
      </c>
      <c r="D37" s="1144"/>
      <c r="E37" s="1145"/>
      <c r="F37" s="36">
        <v>0.74</v>
      </c>
      <c r="G37" s="37">
        <v>0.69</v>
      </c>
      <c r="H37" s="37">
        <v>0.28999999999999998</v>
      </c>
      <c r="I37" s="37">
        <v>0.42</v>
      </c>
      <c r="J37" s="38">
        <v>0.14000000000000001</v>
      </c>
      <c r="K37" s="22"/>
      <c r="L37" s="22"/>
      <c r="M37" s="22"/>
      <c r="N37" s="22"/>
      <c r="O37" s="22"/>
      <c r="P37" s="22"/>
    </row>
    <row r="38" spans="1:16" ht="39" customHeight="1">
      <c r="A38" s="22"/>
      <c r="B38" s="35"/>
      <c r="C38" s="1143" t="s">
        <v>527</v>
      </c>
      <c r="D38" s="1144"/>
      <c r="E38" s="1145"/>
      <c r="F38" s="36">
        <v>0.04</v>
      </c>
      <c r="G38" s="37">
        <v>0.06</v>
      </c>
      <c r="H38" s="37">
        <v>0.03</v>
      </c>
      <c r="I38" s="37">
        <v>0.04</v>
      </c>
      <c r="J38" s="38">
        <v>0.02</v>
      </c>
      <c r="K38" s="22"/>
      <c r="L38" s="22"/>
      <c r="M38" s="22"/>
      <c r="N38" s="22"/>
      <c r="O38" s="22"/>
      <c r="P38" s="22"/>
    </row>
    <row r="39" spans="1:16" ht="39" customHeight="1">
      <c r="A39" s="22"/>
      <c r="B39" s="35"/>
      <c r="C39" s="1143" t="s">
        <v>528</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5" zoomScale="78" zoomScaleNormal="7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1041</v>
      </c>
      <c r="L45" s="60">
        <v>980</v>
      </c>
      <c r="M45" s="60">
        <v>894</v>
      </c>
      <c r="N45" s="60">
        <v>823</v>
      </c>
      <c r="O45" s="61">
        <v>803</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64</v>
      </c>
      <c r="L48" s="64">
        <v>42</v>
      </c>
      <c r="M48" s="64">
        <v>49</v>
      </c>
      <c r="N48" s="64">
        <v>46</v>
      </c>
      <c r="O48" s="65">
        <v>66</v>
      </c>
      <c r="P48" s="48"/>
      <c r="Q48" s="48"/>
      <c r="R48" s="48"/>
      <c r="S48" s="48"/>
      <c r="T48" s="48"/>
      <c r="U48" s="48"/>
    </row>
    <row r="49" spans="1:21" ht="30.75" customHeight="1">
      <c r="A49" s="48"/>
      <c r="B49" s="1161"/>
      <c r="C49" s="1162"/>
      <c r="D49" s="62"/>
      <c r="E49" s="1153" t="s">
        <v>16</v>
      </c>
      <c r="F49" s="1153"/>
      <c r="G49" s="1153"/>
      <c r="H49" s="1153"/>
      <c r="I49" s="1153"/>
      <c r="J49" s="1154"/>
      <c r="K49" s="63">
        <v>20</v>
      </c>
      <c r="L49" s="64">
        <v>19</v>
      </c>
      <c r="M49" s="64">
        <v>18</v>
      </c>
      <c r="N49" s="64">
        <v>19</v>
      </c>
      <c r="O49" s="65">
        <v>21</v>
      </c>
      <c r="P49" s="48"/>
      <c r="Q49" s="48"/>
      <c r="R49" s="48"/>
      <c r="S49" s="48"/>
      <c r="T49" s="48"/>
      <c r="U49" s="48"/>
    </row>
    <row r="50" spans="1:21" ht="30.75" customHeight="1">
      <c r="A50" s="48"/>
      <c r="B50" s="1161"/>
      <c r="C50" s="1162"/>
      <c r="D50" s="62"/>
      <c r="E50" s="1153" t="s">
        <v>17</v>
      </c>
      <c r="F50" s="1153"/>
      <c r="G50" s="1153"/>
      <c r="H50" s="1153"/>
      <c r="I50" s="1153"/>
      <c r="J50" s="1154"/>
      <c r="K50" s="63">
        <v>35</v>
      </c>
      <c r="L50" s="64">
        <v>18</v>
      </c>
      <c r="M50" s="64">
        <v>20</v>
      </c>
      <c r="N50" s="64">
        <v>18</v>
      </c>
      <c r="O50" s="65">
        <v>16</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751</v>
      </c>
      <c r="L52" s="64">
        <v>717</v>
      </c>
      <c r="M52" s="64">
        <v>673</v>
      </c>
      <c r="N52" s="64">
        <v>647</v>
      </c>
      <c r="O52" s="65">
        <v>649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409</v>
      </c>
      <c r="L53" s="69">
        <v>342</v>
      </c>
      <c r="M53" s="69">
        <v>308</v>
      </c>
      <c r="N53" s="69">
        <v>259</v>
      </c>
      <c r="O53" s="70">
        <v>257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松島　和寿</cp:lastModifiedBy>
  <cp:lastPrinted>2015-04-14T05:28:33Z</cp:lastPrinted>
  <dcterms:created xsi:type="dcterms:W3CDTF">2015-02-17T05:52:57Z</dcterms:created>
  <dcterms:modified xsi:type="dcterms:W3CDTF">2015-04-14T05:34:07Z</dcterms:modified>
  <cp:category/>
</cp:coreProperties>
</file>